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ja.kasak\Documents\"/>
    </mc:Choice>
  </mc:AlternateContent>
  <xr:revisionPtr revIDLastSave="0" documentId="8_{B8D6F29A-4FA8-46AD-82EA-904834407D5B}" xr6:coauthVersionLast="47" xr6:coauthVersionMax="47" xr10:uidLastSave="{00000000-0000-0000-0000-000000000000}"/>
  <bookViews>
    <workbookView xWindow="-120" yWindow="-120" windowWidth="29040" windowHeight="15720" tabRatio="878" xr2:uid="{94EC6BD7-78AD-40E0-9A5C-700A491D01AD}"/>
  </bookViews>
  <sheets>
    <sheet name="IV nädal" sheetId="1" r:id="rId1"/>
    <sheet name="I nädal" sheetId="3" r:id="rId2"/>
    <sheet name="II nädal" sheetId="4" r:id="rId3"/>
  </sheets>
  <definedNames>
    <definedName name="_xlnm.Print_Area" localSheetId="1">'I nädal'!$A$1:$H$84</definedName>
    <definedName name="_xlnm.Print_Area" localSheetId="2">'II nädal'!$A$1:$H$84</definedName>
    <definedName name="_xlnm.Print_Area" localSheetId="0">'IV nädal'!$A$1:$H$86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3" l="1"/>
  <c r="G56" i="3"/>
  <c r="H56" i="3"/>
  <c r="E56" i="3"/>
  <c r="A58" i="1"/>
  <c r="B56" i="4"/>
  <c r="B46" i="4"/>
  <c r="B31" i="4"/>
  <c r="B18" i="4"/>
  <c r="B58" i="3"/>
  <c r="B48" i="3"/>
  <c r="B33" i="3"/>
  <c r="B22" i="3"/>
  <c r="B58" i="1"/>
  <c r="B48" i="1"/>
  <c r="B32" i="1"/>
  <c r="B22" i="1"/>
  <c r="A58" i="3"/>
  <c r="A48" i="3"/>
  <c r="A33" i="3"/>
  <c r="A22" i="3"/>
  <c r="A48" i="1"/>
  <c r="A32" i="1"/>
  <c r="A22" i="1"/>
  <c r="A56" i="4"/>
  <c r="A46" i="4"/>
  <c r="A31" i="4"/>
  <c r="A18" i="4"/>
  <c r="E44" i="4"/>
  <c r="F44" i="4"/>
  <c r="G44" i="4"/>
  <c r="H44" i="4"/>
  <c r="E54" i="4"/>
  <c r="F54" i="4"/>
  <c r="G54" i="4"/>
  <c r="H54" i="4"/>
  <c r="G70" i="1"/>
  <c r="E16" i="4"/>
  <c r="E20" i="3"/>
  <c r="E69" i="4"/>
  <c r="E29" i="4"/>
  <c r="E31" i="3"/>
  <c r="E46" i="3"/>
  <c r="E69" i="3"/>
  <c r="H69" i="4"/>
  <c r="F69" i="4"/>
  <c r="G69" i="4"/>
  <c r="F29" i="4"/>
  <c r="G29" i="4"/>
  <c r="H29" i="4"/>
  <c r="H16" i="4"/>
  <c r="F16" i="4"/>
  <c r="F70" i="4" s="1"/>
  <c r="G16" i="4"/>
  <c r="F69" i="3"/>
  <c r="G69" i="3"/>
  <c r="H69" i="3"/>
  <c r="F46" i="3"/>
  <c r="G46" i="3"/>
  <c r="H46" i="3"/>
  <c r="F31" i="3"/>
  <c r="G31" i="3"/>
  <c r="H31" i="3"/>
  <c r="F20" i="3"/>
  <c r="G20" i="3"/>
  <c r="H20" i="3"/>
  <c r="F56" i="1"/>
  <c r="G56" i="1"/>
  <c r="H56" i="1"/>
  <c r="E56" i="1"/>
  <c r="F30" i="1"/>
  <c r="G30" i="1"/>
  <c r="H30" i="1"/>
  <c r="E30" i="1"/>
  <c r="F20" i="1"/>
  <c r="G20" i="1"/>
  <c r="H20" i="1"/>
  <c r="E20" i="1"/>
  <c r="H70" i="1"/>
  <c r="F70" i="1"/>
  <c r="E70" i="1"/>
  <c r="G46" i="1"/>
  <c r="F46" i="1"/>
  <c r="E46" i="1"/>
  <c r="H46" i="1"/>
  <c r="E70" i="4" l="1"/>
  <c r="H70" i="4"/>
  <c r="G70" i="4"/>
  <c r="G71" i="4"/>
  <c r="H71" i="4"/>
  <c r="F71" i="4"/>
  <c r="G70" i="3"/>
  <c r="F70" i="3"/>
  <c r="E70" i="3"/>
  <c r="H70" i="3"/>
  <c r="H71" i="1"/>
  <c r="F71" i="1"/>
  <c r="E71" i="1"/>
  <c r="H72" i="1" s="1"/>
  <c r="G71" i="1"/>
  <c r="G71" i="3" l="1"/>
  <c r="G72" i="1"/>
  <c r="F72" i="1"/>
  <c r="F71" i="3"/>
  <c r="H7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<sst xmlns="http://schemas.openxmlformats.org/spreadsheetml/2006/main" count="404" uniqueCount="151">
  <si>
    <t>Koolilõuna menüü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</si>
  <si>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</si>
  <si>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</si>
  <si>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</si>
  <si>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</si>
  <si>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</si>
  <si>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</si>
  <si>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</si>
  <si>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</si>
  <si>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</si>
  <si>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Salatikaste</t>
  </si>
  <si>
    <t>Õunamahl, õunaäädikas, toiduõli, sidrunimahl, sinepipulber, söögisool, must pipar, petersell</t>
  </si>
  <si>
    <t>Seemnesegu</t>
  </si>
  <si>
    <r>
      <t xml:space="preserve">Kõrvitsaseemned, päevalilleseemned, </t>
    </r>
    <r>
      <rPr>
        <b/>
        <sz val="14"/>
        <rFont val="Dussmann"/>
        <charset val="186"/>
      </rPr>
      <t>seesamiseemned</t>
    </r>
  </si>
  <si>
    <t>Rukkileiva- ja sepikutoodete valik (G)</t>
  </si>
  <si>
    <t>PRIA</t>
  </si>
  <si>
    <t>Piimatooted (piim, keefir) (L)</t>
  </si>
  <si>
    <t>Õun</t>
  </si>
  <si>
    <t>Kokku: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</si>
  <si>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</si>
  <si>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</si>
  <si>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</si>
  <si>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</si>
  <si>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</si>
  <si>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</si>
  <si>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</si>
  <si>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</si>
  <si>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</si>
  <si>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</si>
  <si>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</si>
  <si>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</si>
  <si>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</si>
  <si>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</si>
  <si>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</si>
  <si>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Teisipäev</t>
  </si>
  <si>
    <t>Kapsas, valge/punane</t>
  </si>
  <si>
    <t>Kolmapäev</t>
  </si>
  <si>
    <t>Kartul, aurutatud</t>
  </si>
  <si>
    <t>Tatar, aurutatud</t>
  </si>
  <si>
    <t>Tatar, vesi, söögisool</t>
  </si>
  <si>
    <t>Õunamahl, õunaäädikas, toiduõli, sidrunimahl, sinepipulber, söögisool, must pipar, maitseroheline</t>
  </si>
  <si>
    <t>Pirn</t>
  </si>
  <si>
    <t>Neljapäev</t>
  </si>
  <si>
    <t>Reede</t>
  </si>
  <si>
    <t>Porgandi-apelsinisalat</t>
  </si>
  <si>
    <t>Porgand, apelsin, toiduõli</t>
  </si>
  <si>
    <t>NÄDALA KESKMINE KOKKU:</t>
  </si>
  <si>
    <t>Põhitoitainetest saadav energia osakaal (%E)</t>
  </si>
  <si>
    <t>Nõutud vahemik kahenädala keskmisena</t>
  </si>
  <si>
    <t>700-800 kcal</t>
  </si>
  <si>
    <t>45-60 %E</t>
  </si>
  <si>
    <t>25-40%E</t>
  </si>
  <si>
    <t>10-20%E</t>
  </si>
  <si>
    <t>Riis, aurutatud</t>
  </si>
  <si>
    <t>Riis, vesi, söögisool</t>
  </si>
  <si>
    <r>
      <t xml:space="preserve">Õunamahl, õunaäädikas, toiduõli, sidrunimahl, </t>
    </r>
    <r>
      <rPr>
        <b/>
        <sz val="14"/>
        <color rgb="FF000000"/>
        <rFont val="Dussmann"/>
        <charset val="186"/>
      </rPr>
      <t>sinepipulber,</t>
    </r>
    <r>
      <rPr>
        <sz val="14"/>
        <color indexed="8"/>
        <rFont val="Dussmann"/>
      </rPr>
      <t xml:space="preserve"> söögisool, must pipar, petersell</t>
    </r>
  </si>
  <si>
    <t>Porgand</t>
  </si>
  <si>
    <t>Kapsa-kurgisalat tilliga</t>
  </si>
  <si>
    <t>Kapsas, kurk, till</t>
  </si>
  <si>
    <r>
      <t xml:space="preserve">Õunamahl, õunaäädikas, toiduõli, sidrunimahl, </t>
    </r>
    <r>
      <rPr>
        <b/>
        <sz val="14"/>
        <color rgb="FF000000"/>
        <rFont val="Dussmann"/>
        <charset val="186"/>
      </rPr>
      <t>sinepipulber</t>
    </r>
    <r>
      <rPr>
        <sz val="14"/>
        <color indexed="8"/>
        <rFont val="Dussmann"/>
      </rPr>
      <t>, söögisool, must pipar, petersell</t>
    </r>
  </si>
  <si>
    <r>
      <t>Kõrvitsaseemned, päevalilleseemned,</t>
    </r>
    <r>
      <rPr>
        <b/>
        <sz val="14"/>
        <color rgb="FF000000"/>
        <rFont val="Dussmann"/>
        <charset val="186"/>
      </rPr>
      <t xml:space="preserve"> seesamiseemned</t>
    </r>
  </si>
  <si>
    <t>Hapukoor (L)</t>
  </si>
  <si>
    <t xml:space="preserve">Pilaff hakklihaga </t>
  </si>
  <si>
    <t>Ürdi-jogurtikaste (L)</t>
  </si>
  <si>
    <r>
      <t xml:space="preserve">Maitsestamata </t>
    </r>
    <r>
      <rPr>
        <b/>
        <sz val="14"/>
        <color rgb="FF000000"/>
        <rFont val="Dussmann"/>
        <charset val="186"/>
      </rPr>
      <t>jogurt</t>
    </r>
    <r>
      <rPr>
        <sz val="14"/>
        <color rgb="FF000000"/>
        <rFont val="Dussmann"/>
      </rPr>
      <t>, küüslauk, apelsinimahl, söögisool</t>
    </r>
  </si>
  <si>
    <r>
      <t xml:space="preserve">Kõrvitsaseemned, päevalilleseemned, </t>
    </r>
    <r>
      <rPr>
        <b/>
        <sz val="14"/>
        <rFont val="Dussmann"/>
      </rPr>
      <t>seesamiseemned</t>
    </r>
  </si>
  <si>
    <t>Hakklihakaste (G, L)</t>
  </si>
  <si>
    <r>
      <t xml:space="preserve">Sea-veise segahakkliha, mugulsibul, </t>
    </r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</rPr>
      <t xml:space="preserve">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</rPr>
      <t>, toiduõli, söögisool, must pipar, maitseroheline</t>
    </r>
  </si>
  <si>
    <t xml:space="preserve">Tatar, aurutatud </t>
  </si>
  <si>
    <t>Valge redis, punane kapsas, rohelised herned</t>
  </si>
  <si>
    <t>Punane/valge kapsas</t>
  </si>
  <si>
    <t>Põhitoitainetest saadav energia osakaal (%É)</t>
  </si>
  <si>
    <t>Peet, porgand, hapukurk</t>
  </si>
  <si>
    <t xml:space="preserve">Lõunasöök </t>
  </si>
  <si>
    <t>Soe valge kaste (G, L)</t>
  </si>
  <si>
    <t>22. nädal</t>
  </si>
  <si>
    <t>23. nädal</t>
  </si>
  <si>
    <t>24. nädal</t>
  </si>
  <si>
    <t>Porgandi-kapsasalat</t>
  </si>
  <si>
    <r>
      <rPr>
        <b/>
        <sz val="14"/>
        <color rgb="FF000000"/>
        <rFont val="Dussmann"/>
        <charset val="186"/>
      </rPr>
      <t>Nisu</t>
    </r>
    <r>
      <rPr>
        <sz val="14"/>
        <color rgb="FF000000"/>
        <rFont val="Dussmann"/>
      </rPr>
      <t xml:space="preserve">jahu, toiduõli,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</rPr>
      <t xml:space="preserve">, söögisool, </t>
    </r>
    <r>
      <rPr>
        <b/>
        <sz val="14"/>
        <color rgb="FF000000"/>
        <rFont val="Dussmann"/>
        <charset val="186"/>
      </rPr>
      <t>toidukoor</t>
    </r>
  </si>
  <si>
    <t>Riis, seahakkliha, porgand, mugulsibul, küüslauk, toiduõli, vesi, söögisool, must pipar, paprikapulber, maitseroheline</t>
  </si>
  <si>
    <r>
      <t xml:space="preserve">Sealiha, </t>
    </r>
    <r>
      <rPr>
        <b/>
        <sz val="14"/>
        <color rgb="FF000000"/>
        <rFont val="Dussmann"/>
        <charset val="186"/>
      </rPr>
      <t>toidukoor</t>
    </r>
    <r>
      <rPr>
        <sz val="14"/>
        <color indexed="8"/>
        <rFont val="Dussmann"/>
      </rPr>
      <t>, porgand, mugulsibul, pastinaak, paprika, porrulauk, küüslauk, toiduõli, söögisool, must pipar, petersell</t>
    </r>
  </si>
  <si>
    <t>Koorene sealihapada porrulaugu ja paprikaga (L)</t>
  </si>
  <si>
    <t>Kõrvitsaseemned, päevalilleseemned, seesamiseemned</t>
  </si>
  <si>
    <r>
      <t xml:space="preserve">Õunamahl, õunaäädikas, toiduõli, sidrunimahl, </t>
    </r>
    <r>
      <rPr>
        <b/>
        <sz val="14"/>
        <color rgb="FF000000"/>
        <rFont val="Dussmann"/>
        <charset val="186"/>
      </rPr>
      <t>sinep</t>
    </r>
    <r>
      <rPr>
        <sz val="14"/>
        <color indexed="8"/>
        <rFont val="Dussmann"/>
      </rPr>
      <t>ipulber, söögisool, must pipar, petersell</t>
    </r>
  </si>
  <si>
    <t>Kanalihast pikkpoiss suvikõrvitsaga (G, M, PT)</t>
  </si>
  <si>
    <r>
      <t xml:space="preserve">Kanahakklihasegu, </t>
    </r>
    <r>
      <rPr>
        <b/>
        <sz val="14"/>
        <color rgb="FF000000"/>
        <rFont val="Dussmann"/>
        <charset val="186"/>
      </rPr>
      <t>sai</t>
    </r>
    <r>
      <rPr>
        <sz val="14"/>
        <color rgb="FF000000"/>
        <rFont val="Dussmann"/>
      </rPr>
      <t>, vesi, kana</t>
    </r>
    <r>
      <rPr>
        <b/>
        <sz val="14"/>
        <color rgb="FF000000"/>
        <rFont val="Dussmann"/>
        <charset val="186"/>
      </rPr>
      <t>muna</t>
    </r>
    <r>
      <rPr>
        <sz val="14"/>
        <color rgb="FF000000"/>
        <rFont val="Dussmann"/>
      </rPr>
      <t xml:space="preserve">, mugulsibul, porgand, küüslauk, suvikõrvits, tomatipasta, jahvatatud paprika, söögisool, must pipar </t>
    </r>
  </si>
  <si>
    <t>Punased oad, riis, porgand, mugulsibul, küüslauk, toiduõli, vesi, söögisool, must pipar, paprikapulber, maitseroheline</t>
  </si>
  <si>
    <t>Aedviljapikkpoiss (G, L, M, PT)</t>
  </si>
  <si>
    <r>
      <t>Porgand, pastinaak, kartul, ni</t>
    </r>
    <r>
      <rPr>
        <b/>
        <sz val="14"/>
        <color rgb="FF000000"/>
        <rFont val="Dussmann"/>
        <charset val="186"/>
      </rPr>
      <t>sujahu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hapukoor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kanamuna</t>
    </r>
    <r>
      <rPr>
        <sz val="14"/>
        <color rgb="FF000000"/>
        <rFont val="Dussmann"/>
      </rPr>
      <t xml:space="preserve">, </t>
    </r>
    <r>
      <rPr>
        <b/>
        <sz val="14"/>
        <color rgb="FF000000"/>
        <rFont val="Dussmann"/>
        <charset val="186"/>
      </rPr>
      <t>või</t>
    </r>
    <r>
      <rPr>
        <sz val="14"/>
        <color rgb="FF000000"/>
        <rFont val="Dussmann"/>
      </rPr>
      <t>, toiduõli, tüümian, söögisool, must pipar</t>
    </r>
  </si>
  <si>
    <r>
      <rPr>
        <b/>
        <sz val="14"/>
        <color rgb="FF000000"/>
        <rFont val="Dussmann"/>
        <charset val="186"/>
      </rPr>
      <t>Täisterapasta/pasta</t>
    </r>
    <r>
      <rPr>
        <sz val="14"/>
        <color indexed="8"/>
        <rFont val="Dussmann"/>
      </rPr>
      <t xml:space="preserve"> (durum</t>
    </r>
    <r>
      <rPr>
        <b/>
        <sz val="14"/>
        <color rgb="FF000000"/>
        <rFont val="Dussmann"/>
        <charset val="186"/>
      </rPr>
      <t>nisu</t>
    </r>
    <r>
      <rPr>
        <sz val="14"/>
        <color indexed="8"/>
        <rFont val="Dussmann"/>
      </rPr>
      <t xml:space="preserve">jahu, vesi), </t>
    </r>
    <r>
      <rPr>
        <b/>
        <sz val="14"/>
        <color rgb="FF000000"/>
        <rFont val="Dussmann"/>
        <charset val="186"/>
      </rPr>
      <t>piim</t>
    </r>
    <r>
      <rPr>
        <sz val="14"/>
        <color indexed="8"/>
        <rFont val="Dussmann"/>
      </rPr>
      <t xml:space="preserve">, </t>
    </r>
    <r>
      <rPr>
        <sz val="14"/>
        <color indexed="8"/>
        <rFont val="Dussmann"/>
      </rPr>
      <t xml:space="preserve"> </t>
    </r>
    <r>
      <rPr>
        <b/>
        <sz val="14"/>
        <color rgb="FF000000"/>
        <rFont val="Dussmann"/>
        <charset val="186"/>
      </rPr>
      <t>nisuj</t>
    </r>
    <r>
      <rPr>
        <sz val="14"/>
        <color indexed="8"/>
        <rFont val="Dussmann"/>
      </rPr>
      <t>ahu, lillkapsas, porgand, söögisool, must pipar, muskaatpähkel</t>
    </r>
  </si>
  <si>
    <t>Piimatooted (piim) (L)</t>
  </si>
  <si>
    <t>Köögiviljasupp</t>
  </si>
  <si>
    <t>Oad magushapukastemes</t>
  </si>
  <si>
    <r>
      <t>Kanaliha, söögisool, toiduõli, paprika, must pipar,</t>
    </r>
    <r>
      <rPr>
        <sz val="14"/>
        <color indexed="8"/>
        <rFont val="Dussmann"/>
        <family val="2"/>
        <charset val="186"/>
      </rPr>
      <t xml:space="preserve"> </t>
    </r>
    <r>
      <rPr>
        <b/>
        <sz val="14"/>
        <color rgb="FF000000"/>
        <rFont val="Dussmann"/>
        <charset val="186"/>
      </rPr>
      <t>sinep</t>
    </r>
    <r>
      <rPr>
        <sz val="14"/>
        <color indexed="8"/>
        <rFont val="Dussmann"/>
        <family val="2"/>
        <charset val="186"/>
      </rPr>
      <t>iseemned, pastinaak, köögivilja puljong</t>
    </r>
  </si>
  <si>
    <t>Sinepiline kanapada</t>
  </si>
  <si>
    <t>Kalasupp riisnuudlitega</t>
  </si>
  <si>
    <t>Aasiapärane riisnuudlisupp (L)</t>
  </si>
  <si>
    <t>Riisivaht moosiga (L, VS)</t>
  </si>
  <si>
    <t>Riis, vesi, vahukoor, suhkur,  moos</t>
  </si>
  <si>
    <t>Kapsa-paprikasalat</t>
  </si>
  <si>
    <t>Kapsas, paprika, toiduõli</t>
  </si>
  <si>
    <t>Porgand, kapsas, toiduõli</t>
  </si>
  <si>
    <t>Punane peakapsas, marineeritud kurk, hernes</t>
  </si>
  <si>
    <t>Tähekesesupp sealihaga</t>
  </si>
  <si>
    <t xml:space="preserve">Tähekesesupp </t>
  </si>
  <si>
    <t>Kartul,  mugulsibul,porgand, paprika, tähekese pasta, toiduõli, vesi, petersell</t>
  </si>
  <si>
    <t>Kartul,  mugulsibul,porgand, paprika, tähekese pasta, toiduõli, vesi, petersell, sealiha</t>
  </si>
  <si>
    <t>Hakklihasupp</t>
  </si>
  <si>
    <t>Pilaff  ubadega</t>
  </si>
  <si>
    <t>Peet, hernes, valge redis</t>
  </si>
  <si>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  <charset val="186"/>
      </rPr>
      <t>, suhkur, maisitärklis, kakao, marjad</t>
    </r>
  </si>
  <si>
    <t>Kana- nuudlisupp</t>
  </si>
  <si>
    <t xml:space="preserve">Nuudlisupp </t>
  </si>
  <si>
    <t>Kanaliha, nuudel, kartul,  porgand, mugulsibul, must pipar, söögisool, sidrunimahl, vesi, loorber, toiduõli, maitseroheline</t>
  </si>
  <si>
    <t>Nuudel, kartul, porgand, mugulsibul, must pipar, söögisool, sidrunimahl, vesi, loorber, toiduõli, maitseroheline</t>
  </si>
  <si>
    <r>
      <t>Lillkapsas, kartul, rohelised herned,</t>
    </r>
    <r>
      <rPr>
        <b/>
        <sz val="14"/>
        <rFont val="Dussmann"/>
        <charset val="186"/>
      </rPr>
      <t xml:space="preserve"> </t>
    </r>
    <r>
      <rPr>
        <sz val="14"/>
        <rFont val="Dussmann"/>
      </rPr>
      <t xml:space="preserve"> porgand, </t>
    </r>
    <r>
      <rPr>
        <sz val="14"/>
        <rFont val="Dussmann"/>
      </rPr>
      <t>, küüslauk, vesi, toiduõli, söögisool, must pipar, till, värske, petersell</t>
    </r>
  </si>
  <si>
    <t>Kanapasta (G)</t>
  </si>
  <si>
    <r>
      <t xml:space="preserve">Kana, </t>
    </r>
    <r>
      <rPr>
        <b/>
        <sz val="14"/>
        <rFont val="Dussmann"/>
        <charset val="186"/>
      </rPr>
      <t>täisterapasta/pasta</t>
    </r>
    <r>
      <rPr>
        <sz val="14"/>
        <rFont val="Dussmann"/>
        <charset val="186"/>
      </rPr>
      <t xml:space="preserve"> (durum</t>
    </r>
    <r>
      <rPr>
        <b/>
        <sz val="14"/>
        <rFont val="Dussmann"/>
        <charset val="186"/>
      </rPr>
      <t>nisu</t>
    </r>
    <r>
      <rPr>
        <sz val="14"/>
        <rFont val="Dussmann"/>
        <charset val="186"/>
      </rPr>
      <t>jahu, vesi), mugulsibul, küüslauk, purustatud tomat, vesi, toiduõli</t>
    </r>
    <r>
      <rPr>
        <sz val="14"/>
        <rFont val="Dussmann"/>
        <charset val="186"/>
      </rPr>
      <t>, söögisool, must pipar, basiilik</t>
    </r>
  </si>
  <si>
    <t>Köögiviljapasta (G)</t>
  </si>
  <si>
    <t>Kapsa- kurgisalat</t>
  </si>
  <si>
    <t>Kapsas, kurk, toiduõli</t>
  </si>
  <si>
    <r>
      <t xml:space="preserve">Lillkapsas, porgand, mugulsibul, küüslauk, köögiviljapuljong, </t>
    </r>
    <r>
      <rPr>
        <sz val="14"/>
        <color rgb="FF000000"/>
        <rFont val="Dussmann"/>
      </rPr>
      <t xml:space="preserve"> toiduõli, söögisool</t>
    </r>
  </si>
  <si>
    <t xml:space="preserve">Köögiviljapada </t>
  </si>
  <si>
    <t>Seahakkliha, kartul, porgand, mugulsibul,  küüslauk, vesi, loorber, söögisool, must pipar, maitseroheline</t>
  </si>
  <si>
    <t>Marjakissell maisimannavahuga (L, VS)</t>
  </si>
  <si>
    <r>
      <t xml:space="preserve">Marjamahl, vesi , kartulitärklis, , maisimanna, suhkur, vanillisuhkur, </t>
    </r>
    <r>
      <rPr>
        <b/>
        <sz val="14"/>
        <color rgb="FF000000"/>
        <rFont val="Dussmann"/>
        <charset val="186"/>
      </rPr>
      <t>vahukoor</t>
    </r>
  </si>
  <si>
    <t>Külasupp (G)</t>
  </si>
  <si>
    <t>Külasupp sealihaga (G)</t>
  </si>
  <si>
    <t>Sealiha,  mugulsibul, küüslauk, kruup, vesi, puljong, porgand, kartul, loorber, söögisool, must pipar, petersell</t>
  </si>
  <si>
    <t>Mugulsibul, küüslauk, kruup, vesi, puljong, porgand, kartul, loorber, söögisool, must pipar, petersell</t>
  </si>
  <si>
    <r>
      <t xml:space="preserve">Mustsõstramahl, vesi, suhkur, želatiin, </t>
    </r>
    <r>
      <rPr>
        <b/>
        <sz val="14"/>
        <color rgb="FF000000"/>
        <rFont val="Dussmann"/>
        <charset val="186"/>
      </rPr>
      <t>vahukoor</t>
    </r>
  </si>
  <si>
    <t xml:space="preserve">Risotto </t>
  </si>
  <si>
    <t>Köögiviljarisotto</t>
  </si>
  <si>
    <t>Hakkliha, riis,  purustatud tomat, tomatipüree, porgand, mugulsibul, küüslauk, toiduõli, vesi, koriandriseemned, jahvatatud paprika,  söögisool</t>
  </si>
  <si>
    <t>Riis,  purustatud tomat, tomatipüree, porgand, mugulsibul, küüslauk, toiduõli, vesi, koriandriseemned, jahvatatud paprika,  söögisool</t>
  </si>
  <si>
    <t>Kapsa-ürdisalat</t>
  </si>
  <si>
    <t>Valge peakapsas, ürdisegu, toiduõli , sool, suhkur</t>
  </si>
  <si>
    <t>Porgand, mugulsibul, brokoli, riisnuudlid, spinat, karri,vesi, toiduõli, toidukoor, sidrunimahl, söögisool, küüslauk, petersell</t>
  </si>
  <si>
    <t>Kakaokissell marjapüreega (L)</t>
  </si>
  <si>
    <t>Porgand, mais, lehtsalati mix</t>
  </si>
  <si>
    <t>Herne- ja aedviljahautis</t>
  </si>
  <si>
    <r>
      <t xml:space="preserve">Herned, suvikõrvits, porgand, toiduõli, petersell, </t>
    </r>
    <r>
      <rPr>
        <sz val="14"/>
        <color rgb="FF000000"/>
        <rFont val="Dussmann"/>
      </rPr>
      <t>söögisool, must pipar</t>
    </r>
  </si>
  <si>
    <t>Kapsa- porrusalat</t>
  </si>
  <si>
    <t>Kikerhernes, mais, peet</t>
  </si>
  <si>
    <t>Kapsas, porru, toiduõli</t>
  </si>
  <si>
    <r>
      <t xml:space="preserve">Uba  paprika, porgand, mugulsibul, küüslauk,  tomatipasta, toiduõli, suhkur, </t>
    </r>
    <r>
      <rPr>
        <b/>
        <sz val="14"/>
        <color rgb="FF000000"/>
        <rFont val="Dussmann"/>
        <charset val="186"/>
      </rPr>
      <t>sojakaste</t>
    </r>
    <r>
      <rPr>
        <sz val="14"/>
        <color indexed="8"/>
        <rFont val="Dussmann"/>
        <family val="2"/>
        <charset val="186"/>
      </rPr>
      <t xml:space="preserve"> (</t>
    </r>
    <r>
      <rPr>
        <b/>
        <sz val="14"/>
        <color rgb="FF000000"/>
        <rFont val="Dussmann"/>
        <charset val="186"/>
      </rPr>
      <t>sojauba</t>
    </r>
    <r>
      <rPr>
        <sz val="14"/>
        <color indexed="8"/>
        <rFont val="Dussmann"/>
        <family val="2"/>
        <charset val="186"/>
      </rPr>
      <t xml:space="preserve">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  <family val="2"/>
        <charset val="186"/>
      </rPr>
      <t xml:space="preserve">, vesi), sidrunimahl,vesi, </t>
    </r>
    <r>
      <rPr>
        <b/>
        <sz val="14"/>
        <color rgb="FF000000"/>
        <rFont val="Dussmann"/>
        <charset val="186"/>
      </rPr>
      <t>seesamiseemned,</t>
    </r>
    <r>
      <rPr>
        <sz val="14"/>
        <color indexed="8"/>
        <rFont val="Dussmann"/>
        <family val="2"/>
        <charset val="186"/>
      </rPr>
      <t xml:space="preserve"> maisitärklis, sool</t>
    </r>
  </si>
  <si>
    <r>
      <t>K</t>
    </r>
    <r>
      <rPr>
        <b/>
        <sz val="14"/>
        <rFont val="Dussmann"/>
        <charset val="186"/>
      </rPr>
      <t>ala</t>
    </r>
    <r>
      <rPr>
        <sz val="14"/>
        <rFont val="Dussmann"/>
        <charset val="186"/>
      </rPr>
      <t xml:space="preserve">, porgand, mugulsibul, brokoli, riisnuudlid,  spinat, </t>
    </r>
    <r>
      <rPr>
        <i/>
        <sz val="12"/>
        <rFont val="Dussmann"/>
        <charset val="186"/>
      </rPr>
      <t xml:space="preserve"> </t>
    </r>
    <r>
      <rPr>
        <sz val="14"/>
        <rFont val="Dussmann"/>
        <charset val="186"/>
      </rPr>
      <t xml:space="preserve"> vesi, toiduõli, sidrunimahl, söögisool,  petersell</t>
    </r>
  </si>
  <si>
    <t>Kissell vahukoorega (L)</t>
  </si>
  <si>
    <t>Rabarberimannavaht piimaga (G, L, VS)</t>
  </si>
  <si>
    <r>
      <t>Rabarber</t>
    </r>
    <r>
      <rPr>
        <sz val="14"/>
        <color rgb="FF000000"/>
        <rFont val="Dussmann"/>
      </rPr>
      <t xml:space="preserve">, vesi õunamahl 100% naturaalne, suhkur, </t>
    </r>
    <r>
      <rPr>
        <b/>
        <sz val="14"/>
        <color rgb="FF000000"/>
        <rFont val="Dussmann"/>
      </rPr>
      <t>manna</t>
    </r>
    <r>
      <rPr>
        <sz val="14"/>
        <color rgb="FF000000"/>
        <rFont val="Dussmann"/>
      </rPr>
      <t>, p</t>
    </r>
    <r>
      <rPr>
        <b/>
        <sz val="14"/>
        <color rgb="FF000000"/>
        <rFont val="Dussmann"/>
      </rPr>
      <t xml:space="preserve">iim,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</si>
</sst>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40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4"/>
      <color theme="1"/>
      <name val="Dussmann"/>
      <family val="2"/>
      <charset val="186"/>
    </font>
    <font>
      <b/>
      <sz val="24"/>
      <name val="Dussmann"/>
      <family val="2"/>
      <charset val="186"/>
    </font>
    <font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  <charset val="186"/>
    </font>
    <font>
      <sz val="14"/>
      <color rgb="FF000000"/>
      <name val="Dussmann"/>
    </font>
    <font>
      <sz val="12"/>
      <color rgb="FF000000"/>
      <name val="Dussmann"/>
      <charset val="186"/>
    </font>
    <font>
      <sz val="14"/>
      <name val="Dussmann"/>
    </font>
    <font>
      <sz val="14"/>
      <color indexed="8"/>
      <name val="Dussmann"/>
    </font>
    <font>
      <sz val="14"/>
      <color rgb="FF000000"/>
      <name val="Dussmann"/>
      <charset val="186"/>
    </font>
    <font>
      <sz val="12"/>
      <color indexed="8"/>
      <name val="Dussmann"/>
      <charset val="186"/>
    </font>
    <font>
      <sz val="14"/>
      <color indexed="8"/>
      <name val="Dussmann"/>
      <charset val="186"/>
    </font>
    <font>
      <sz val="11"/>
      <color theme="1"/>
      <name val="Dussmann"/>
      <family val="2"/>
      <charset val="186"/>
    </font>
    <font>
      <sz val="20"/>
      <name val="Dussmann"/>
      <family val="2"/>
      <charset val="186"/>
    </font>
    <font>
      <sz val="20"/>
      <color indexed="8"/>
      <name val="Dussmann"/>
      <family val="2"/>
      <charset val="186"/>
    </font>
    <font>
      <b/>
      <sz val="16"/>
      <color theme="1"/>
      <name val="Dussmann"/>
      <family val="2"/>
      <charset val="186"/>
    </font>
    <font>
      <b/>
      <sz val="14"/>
      <color rgb="FF000000"/>
      <name val="Dussmann"/>
      <charset val="186"/>
    </font>
    <font>
      <sz val="14"/>
      <name val="Dussmann"/>
      <charset val="186"/>
    </font>
    <font>
      <b/>
      <sz val="14"/>
      <name val="Dussmann"/>
      <charset val="186"/>
    </font>
    <font>
      <sz val="20"/>
      <color theme="1"/>
      <name val="Dussmann"/>
    </font>
    <font>
      <sz val="20"/>
      <color rgb="FF000000"/>
      <name val="Dussmann"/>
    </font>
    <font>
      <sz val="20"/>
      <color indexed="8"/>
      <name val="Dussmann"/>
    </font>
    <font>
      <sz val="20"/>
      <name val="Dussmann"/>
    </font>
    <font>
      <b/>
      <sz val="20"/>
      <color indexed="8"/>
      <name val="Dussmann"/>
    </font>
    <font>
      <b/>
      <sz val="14"/>
      <color rgb="FF000000"/>
      <name val="Dussmann"/>
    </font>
    <font>
      <b/>
      <sz val="14"/>
      <name val="Dussmann"/>
    </font>
    <font>
      <i/>
      <sz val="12"/>
      <name val="Dussmann"/>
      <charset val="186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</cellStyleXfs>
  <cellXfs count="258">
    <xf numFmtId="0" fontId="0" fillId="0" borderId="0" xfId="0"/>
    <xf numFmtId="0" fontId="4" fillId="0" borderId="0" xfId="0" applyFont="1"/>
    <xf numFmtId="0" fontId="3" fillId="0" borderId="0" xfId="0" applyFont="1"/>
    <xf numFmtId="0" fontId="9" fillId="0" borderId="0" xfId="0" applyFont="1"/>
    <xf numFmtId="0" fontId="9" fillId="3" borderId="0" xfId="0" applyFont="1" applyFill="1"/>
    <xf numFmtId="0" fontId="4" fillId="3" borderId="0" xfId="0" applyFont="1" applyFill="1"/>
    <xf numFmtId="0" fontId="3" fillId="3" borderId="0" xfId="0" applyFont="1" applyFill="1"/>
    <xf numFmtId="49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0" fontId="4" fillId="5" borderId="0" xfId="0" applyFont="1" applyFill="1"/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11" fillId="4" borderId="4" xfId="0" applyNumberFormat="1" applyFont="1" applyFill="1" applyBorder="1" applyAlignment="1">
      <alignment horizontal="right" vertical="center"/>
    </xf>
    <xf numFmtId="49" fontId="20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65" fontId="8" fillId="3" borderId="0" xfId="0" applyNumberFormat="1" applyFont="1" applyFill="1" applyAlignment="1">
      <alignment horizontal="right" vertical="center" wrapText="1"/>
    </xf>
    <xf numFmtId="49" fontId="21" fillId="3" borderId="0" xfId="0" applyNumberFormat="1" applyFont="1" applyFill="1" applyAlignment="1">
      <alignment vertical="center" wrapText="1"/>
    </xf>
    <xf numFmtId="0" fontId="19" fillId="7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2" fontId="8" fillId="0" borderId="0" xfId="0" applyNumberFormat="1" applyFont="1" applyAlignment="1">
      <alignment horizontal="right" vertical="center" wrapText="1"/>
    </xf>
    <xf numFmtId="49" fontId="21" fillId="0" borderId="0" xfId="0" applyNumberFormat="1" applyFont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9" fontId="21" fillId="0" borderId="0" xfId="0" applyNumberFormat="1" applyFont="1" applyAlignment="1">
      <alignment horizontal="left" wrapText="1"/>
    </xf>
    <xf numFmtId="0" fontId="18" fillId="7" borderId="0" xfId="0" applyFont="1" applyFill="1" applyAlignment="1">
      <alignment vertical="center" wrapText="1"/>
    </xf>
    <xf numFmtId="0" fontId="3" fillId="0" borderId="7" xfId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7" borderId="0" xfId="0" applyFont="1" applyFill="1" applyAlignment="1">
      <alignment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wrapText="1"/>
    </xf>
    <xf numFmtId="2" fontId="8" fillId="3" borderId="0" xfId="0" applyNumberFormat="1" applyFont="1" applyFill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0" fontId="3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4" fontId="5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11" fillId="3" borderId="0" xfId="0" applyNumberFormat="1" applyFont="1" applyFill="1" applyAlignment="1">
      <alignment horizontal="right" vertical="center" wrapText="1"/>
    </xf>
    <xf numFmtId="2" fontId="11" fillId="3" borderId="0" xfId="0" applyNumberFormat="1" applyFont="1" applyFill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4" fontId="11" fillId="4" borderId="4" xfId="0" applyNumberFormat="1" applyFont="1" applyFill="1" applyBorder="1" applyAlignment="1">
      <alignment vertical="center"/>
    </xf>
    <xf numFmtId="49" fontId="8" fillId="3" borderId="6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lef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49" fontId="8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right" vertical="center" wrapText="1"/>
    </xf>
    <xf numFmtId="0" fontId="20" fillId="3" borderId="0" xfId="0" applyFont="1" applyFill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49" fontId="21" fillId="0" borderId="0" xfId="2" applyNumberFormat="1" applyFont="1" applyAlignment="1">
      <alignment vertical="center" wrapText="1"/>
    </xf>
    <xf numFmtId="0" fontId="20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3" fillId="0" borderId="0" xfId="0" applyFont="1" applyAlignment="1">
      <alignment horizontal="right" vertical="center"/>
    </xf>
    <xf numFmtId="49" fontId="21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165" fontId="8" fillId="3" borderId="0" xfId="0" applyNumberFormat="1" applyFont="1" applyFill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28" fillId="2" borderId="12" xfId="0" applyFont="1" applyFill="1" applyBorder="1" applyAlignment="1">
      <alignment horizontal="left" vertical="center"/>
    </xf>
    <xf numFmtId="49" fontId="35" fillId="0" borderId="13" xfId="0" applyNumberFormat="1" applyFont="1" applyBorder="1" applyAlignment="1">
      <alignment vertical="center"/>
    </xf>
    <xf numFmtId="0" fontId="28" fillId="2" borderId="12" xfId="0" applyFont="1" applyFill="1" applyBorder="1" applyAlignment="1">
      <alignment vertical="center"/>
    </xf>
    <xf numFmtId="49" fontId="35" fillId="3" borderId="13" xfId="0" applyNumberFormat="1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horizontal="right" vertical="center" wrapText="1"/>
    </xf>
    <xf numFmtId="165" fontId="8" fillId="3" borderId="15" xfId="0" applyNumberFormat="1" applyFont="1" applyFill="1" applyBorder="1" applyAlignment="1">
      <alignment horizontal="right" vertical="center" wrapText="1"/>
    </xf>
    <xf numFmtId="0" fontId="32" fillId="3" borderId="15" xfId="0" applyFont="1" applyFill="1" applyBorder="1" applyAlignment="1">
      <alignment vertical="center"/>
    </xf>
    <xf numFmtId="49" fontId="34" fillId="0" borderId="15" xfId="0" applyNumberFormat="1" applyFont="1" applyBorder="1" applyAlignment="1">
      <alignment horizontal="right" vertical="center" wrapText="1"/>
    </xf>
    <xf numFmtId="49" fontId="34" fillId="0" borderId="15" xfId="0" applyNumberFormat="1" applyFont="1" applyBorder="1" applyAlignment="1">
      <alignment vertical="center" wrapText="1"/>
    </xf>
    <xf numFmtId="49" fontId="34" fillId="3" borderId="15" xfId="0" applyNumberFormat="1" applyFont="1" applyFill="1" applyBorder="1" applyAlignment="1">
      <alignment vertical="center" wrapText="1"/>
    </xf>
    <xf numFmtId="49" fontId="36" fillId="0" borderId="15" xfId="0" applyNumberFormat="1" applyFont="1" applyBorder="1" applyAlignment="1">
      <alignment vertical="center" wrapText="1"/>
    </xf>
    <xf numFmtId="0" fontId="32" fillId="0" borderId="15" xfId="0" applyFont="1" applyBorder="1" applyAlignment="1">
      <alignment horizontal="right" vertical="center"/>
    </xf>
    <xf numFmtId="0" fontId="32" fillId="0" borderId="15" xfId="0" applyFont="1" applyBorder="1" applyAlignment="1">
      <alignment vertical="center"/>
    </xf>
    <xf numFmtId="0" fontId="32" fillId="3" borderId="15" xfId="0" applyFont="1" applyFill="1" applyBorder="1" applyAlignment="1">
      <alignment horizontal="right" vertical="center"/>
    </xf>
    <xf numFmtId="49" fontId="36" fillId="0" borderId="15" xfId="0" applyNumberFormat="1" applyFont="1" applyBorder="1" applyAlignment="1">
      <alignment horizontal="right" vertical="center" wrapText="1"/>
    </xf>
    <xf numFmtId="49" fontId="34" fillId="3" borderId="15" xfId="0" applyNumberFormat="1" applyFont="1" applyFill="1" applyBorder="1" applyAlignment="1">
      <alignment horizontal="right" vertical="center" wrapText="1"/>
    </xf>
    <xf numFmtId="49" fontId="36" fillId="3" borderId="15" xfId="0" applyNumberFormat="1" applyFont="1" applyFill="1" applyBorder="1" applyAlignment="1">
      <alignment horizontal="right" vertical="center" wrapText="1"/>
    </xf>
    <xf numFmtId="49" fontId="35" fillId="0" borderId="15" xfId="0" applyNumberFormat="1" applyFont="1" applyBorder="1" applyAlignment="1">
      <alignment vertical="center" wrapText="1"/>
    </xf>
    <xf numFmtId="49" fontId="33" fillId="0" borderId="15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vertical="center" wrapText="1"/>
    </xf>
    <xf numFmtId="165" fontId="8" fillId="0" borderId="15" xfId="0" applyNumberFormat="1" applyFont="1" applyBorder="1" applyAlignment="1">
      <alignment horizontal="right" vertical="center" wrapText="1"/>
    </xf>
    <xf numFmtId="0" fontId="20" fillId="3" borderId="15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left" vertical="center" wrapText="1"/>
    </xf>
    <xf numFmtId="165" fontId="8" fillId="3" borderId="15" xfId="0" applyNumberFormat="1" applyFont="1" applyFill="1" applyBorder="1" applyAlignment="1">
      <alignment vertical="center" wrapText="1"/>
    </xf>
    <xf numFmtId="0" fontId="33" fillId="0" borderId="0" xfId="0" applyFont="1" applyAlignment="1">
      <alignment vertical="center" wrapText="1"/>
    </xf>
    <xf numFmtId="49" fontId="35" fillId="3" borderId="0" xfId="0" applyNumberFormat="1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33" fillId="7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20" fillId="7" borderId="15" xfId="0" applyFont="1" applyFill="1" applyBorder="1" applyAlignment="1">
      <alignment vertical="center" wrapText="1"/>
    </xf>
    <xf numFmtId="49" fontId="34" fillId="3" borderId="14" xfId="2" applyNumberFormat="1" applyFont="1" applyFill="1" applyBorder="1" applyAlignment="1">
      <alignment vertical="center" wrapText="1"/>
    </xf>
    <xf numFmtId="2" fontId="8" fillId="3" borderId="15" xfId="0" applyNumberFormat="1" applyFont="1" applyFill="1" applyBorder="1" applyAlignment="1">
      <alignment vertical="center" wrapText="1"/>
    </xf>
    <xf numFmtId="49" fontId="7" fillId="3" borderId="15" xfId="0" applyNumberFormat="1" applyFont="1" applyFill="1" applyBorder="1" applyAlignment="1">
      <alignment horizontal="left" vertical="center" wrapText="1"/>
    </xf>
    <xf numFmtId="49" fontId="26" fillId="3" borderId="0" xfId="0" applyNumberFormat="1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8" fillId="2" borderId="15" xfId="0" applyFont="1" applyFill="1" applyBorder="1" applyAlignment="1">
      <alignment vertical="center"/>
    </xf>
    <xf numFmtId="0" fontId="28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2" fontId="8" fillId="3" borderId="15" xfId="0" applyNumberFormat="1" applyFont="1" applyFill="1" applyBorder="1" applyAlignment="1">
      <alignment horizontal="right" vertical="center" wrapText="1"/>
    </xf>
    <xf numFmtId="49" fontId="20" fillId="0" borderId="15" xfId="0" applyNumberFormat="1" applyFont="1" applyBorder="1" applyAlignment="1">
      <alignment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vertical="center" wrapText="1"/>
    </xf>
    <xf numFmtId="2" fontId="4" fillId="3" borderId="15" xfId="0" applyNumberFormat="1" applyFont="1" applyFill="1" applyBorder="1" applyAlignment="1">
      <alignment horizontal="right" vertical="center" wrapText="1"/>
    </xf>
    <xf numFmtId="2" fontId="11" fillId="3" borderId="15" xfId="0" applyNumberFormat="1" applyFont="1" applyFill="1" applyBorder="1" applyAlignment="1">
      <alignment horizontal="right" vertical="center" wrapText="1"/>
    </xf>
    <xf numFmtId="49" fontId="21" fillId="0" borderId="15" xfId="0" applyNumberFormat="1" applyFont="1" applyBorder="1" applyAlignment="1">
      <alignment horizontal="left" vertical="center" wrapText="1"/>
    </xf>
    <xf numFmtId="0" fontId="20" fillId="7" borderId="15" xfId="0" applyFont="1" applyFill="1" applyBorder="1" applyAlignment="1">
      <alignment horizontal="left" vertical="center" wrapText="1"/>
    </xf>
    <xf numFmtId="2" fontId="8" fillId="0" borderId="15" xfId="0" applyNumberFormat="1" applyFont="1" applyBorder="1" applyAlignment="1">
      <alignment vertical="center" wrapText="1"/>
    </xf>
    <xf numFmtId="2" fontId="10" fillId="0" borderId="15" xfId="0" applyNumberFormat="1" applyFont="1" applyBorder="1" applyAlignment="1">
      <alignment vertical="center" wrapText="1"/>
    </xf>
    <xf numFmtId="49" fontId="21" fillId="3" borderId="15" xfId="0" applyNumberFormat="1" applyFont="1" applyFill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left" vertical="center" wrapText="1"/>
    </xf>
    <xf numFmtId="2" fontId="4" fillId="3" borderId="12" xfId="0" applyNumberFormat="1" applyFont="1" applyFill="1" applyBorder="1" applyAlignment="1">
      <alignment vertical="center" wrapText="1"/>
    </xf>
    <xf numFmtId="2" fontId="11" fillId="3" borderId="12" xfId="0" applyNumberFormat="1" applyFont="1" applyFill="1" applyBorder="1" applyAlignment="1">
      <alignment vertical="center" wrapText="1"/>
    </xf>
    <xf numFmtId="164" fontId="11" fillId="4" borderId="17" xfId="0" applyNumberFormat="1" applyFont="1" applyFill="1" applyBorder="1" applyAlignment="1">
      <alignment horizontal="right" vertical="center"/>
    </xf>
    <xf numFmtId="164" fontId="11" fillId="4" borderId="15" xfId="0" applyNumberFormat="1" applyFont="1" applyFill="1" applyBorder="1" applyAlignment="1">
      <alignment horizontal="right" vertical="center"/>
    </xf>
    <xf numFmtId="165" fontId="8" fillId="0" borderId="15" xfId="0" applyNumberFormat="1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5" xfId="0" applyFont="1" applyBorder="1" applyAlignment="1">
      <alignment vertical="center" wrapText="1"/>
    </xf>
    <xf numFmtId="0" fontId="21" fillId="3" borderId="15" xfId="0" applyFont="1" applyFill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2" fontId="4" fillId="3" borderId="15" xfId="0" applyNumberFormat="1" applyFont="1" applyFill="1" applyBorder="1" applyAlignment="1">
      <alignment vertical="center" wrapText="1"/>
    </xf>
    <xf numFmtId="165" fontId="10" fillId="3" borderId="15" xfId="0" applyNumberFormat="1" applyFont="1" applyFill="1" applyBorder="1" applyAlignment="1">
      <alignment vertical="center" wrapText="1"/>
    </xf>
    <xf numFmtId="0" fontId="18" fillId="3" borderId="15" xfId="0" applyFont="1" applyFill="1" applyBorder="1" applyAlignment="1">
      <alignment vertical="center" wrapText="1"/>
    </xf>
    <xf numFmtId="43" fontId="8" fillId="3" borderId="15" xfId="5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22" fillId="7" borderId="15" xfId="0" applyFont="1" applyFill="1" applyBorder="1" applyAlignment="1">
      <alignment vertical="center" wrapText="1"/>
    </xf>
    <xf numFmtId="165" fontId="16" fillId="0" borderId="15" xfId="0" applyNumberFormat="1" applyFont="1" applyBorder="1" applyAlignment="1">
      <alignment vertical="center" wrapText="1"/>
    </xf>
    <xf numFmtId="0" fontId="18" fillId="8" borderId="15" xfId="0" applyFont="1" applyFill="1" applyBorder="1" applyAlignment="1">
      <alignment vertical="center" wrapText="1"/>
    </xf>
    <xf numFmtId="0" fontId="18" fillId="7" borderId="15" xfId="0" applyFont="1" applyFill="1" applyBorder="1" applyAlignment="1">
      <alignment vertical="center" wrapText="1"/>
    </xf>
    <xf numFmtId="2" fontId="11" fillId="3" borderId="15" xfId="0" applyNumberFormat="1" applyFont="1" applyFill="1" applyBorder="1" applyAlignment="1">
      <alignment vertical="center" wrapText="1"/>
    </xf>
    <xf numFmtId="164" fontId="11" fillId="4" borderId="17" xfId="0" applyNumberFormat="1" applyFont="1" applyFill="1" applyBorder="1" applyAlignment="1">
      <alignment vertical="center"/>
    </xf>
    <xf numFmtId="164" fontId="11" fillId="4" borderId="15" xfId="0" applyNumberFormat="1" applyFont="1" applyFill="1" applyBorder="1" applyAlignment="1">
      <alignment vertical="center"/>
    </xf>
    <xf numFmtId="0" fontId="30" fillId="3" borderId="15" xfId="0" applyFont="1" applyFill="1" applyBorder="1" applyAlignment="1">
      <alignment horizontal="left" vertical="center" wrapText="1"/>
    </xf>
    <xf numFmtId="0" fontId="18" fillId="7" borderId="15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30" fillId="7" borderId="15" xfId="0" applyFont="1" applyFill="1" applyBorder="1" applyAlignment="1">
      <alignment vertical="center" wrapText="1"/>
    </xf>
    <xf numFmtId="49" fontId="22" fillId="3" borderId="15" xfId="0" applyNumberFormat="1" applyFont="1" applyFill="1" applyBorder="1" applyAlignment="1">
      <alignment horizontal="left" vertical="center" wrapText="1"/>
    </xf>
    <xf numFmtId="164" fontId="11" fillId="4" borderId="18" xfId="0" applyNumberFormat="1" applyFont="1" applyFill="1" applyBorder="1" applyAlignment="1">
      <alignment horizontal="right" vertical="center"/>
    </xf>
    <xf numFmtId="0" fontId="33" fillId="0" borderId="18" xfId="0" applyFont="1" applyBorder="1" applyAlignment="1">
      <alignment vertical="center" wrapText="1"/>
    </xf>
    <xf numFmtId="49" fontId="35" fillId="3" borderId="18" xfId="0" applyNumberFormat="1" applyFont="1" applyFill="1" applyBorder="1" applyAlignment="1">
      <alignment vertical="center" wrapText="1"/>
    </xf>
    <xf numFmtId="49" fontId="27" fillId="0" borderId="18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9" fontId="34" fillId="0" borderId="18" xfId="0" applyNumberFormat="1" applyFont="1" applyBorder="1" applyAlignment="1">
      <alignment horizontal="left" vertical="center" wrapText="1"/>
    </xf>
    <xf numFmtId="49" fontId="35" fillId="0" borderId="18" xfId="0" applyNumberFormat="1" applyFont="1" applyBorder="1" applyAlignment="1">
      <alignment vertical="center" wrapText="1"/>
    </xf>
    <xf numFmtId="49" fontId="34" fillId="3" borderId="18" xfId="0" applyNumberFormat="1" applyFont="1" applyFill="1" applyBorder="1" applyAlignment="1">
      <alignment horizontal="left" vertical="center" wrapText="1"/>
    </xf>
    <xf numFmtId="0" fontId="4" fillId="0" borderId="19" xfId="0" applyFont="1" applyBorder="1"/>
    <xf numFmtId="0" fontId="35" fillId="8" borderId="18" xfId="0" applyFont="1" applyFill="1" applyBorder="1" applyAlignment="1">
      <alignment vertical="center"/>
    </xf>
    <xf numFmtId="0" fontId="35" fillId="3" borderId="18" xfId="0" applyFont="1" applyFill="1" applyBorder="1" applyAlignment="1">
      <alignment horizontal="left" vertical="center" wrapText="1"/>
    </xf>
    <xf numFmtId="0" fontId="33" fillId="7" borderId="18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49" fontId="34" fillId="3" borderId="0" xfId="0" applyNumberFormat="1" applyFont="1" applyFill="1" applyAlignment="1">
      <alignment vertical="center" wrapText="1"/>
    </xf>
    <xf numFmtId="0" fontId="33" fillId="8" borderId="0" xfId="0" applyFont="1" applyFill="1" applyAlignment="1">
      <alignment vertical="center" wrapText="1"/>
    </xf>
    <xf numFmtId="0" fontId="30" fillId="3" borderId="0" xfId="0" applyFont="1" applyFill="1" applyAlignment="1">
      <alignment horizontal="left" vertical="center" wrapText="1"/>
    </xf>
    <xf numFmtId="0" fontId="33" fillId="3" borderId="18" xfId="0" applyFont="1" applyFill="1" applyBorder="1" applyAlignment="1">
      <alignment vertical="center" wrapText="1"/>
    </xf>
    <xf numFmtId="0" fontId="33" fillId="8" borderId="18" xfId="0" applyFont="1" applyFill="1" applyBorder="1" applyAlignment="1">
      <alignment vertical="center" wrapText="1"/>
    </xf>
    <xf numFmtId="0" fontId="33" fillId="7" borderId="18" xfId="0" applyFont="1" applyFill="1" applyBorder="1" applyAlignment="1">
      <alignment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35" fillId="3" borderId="18" xfId="0" applyFont="1" applyFill="1" applyBorder="1" applyAlignment="1">
      <alignment vertical="center" wrapText="1"/>
    </xf>
    <xf numFmtId="0" fontId="33" fillId="3" borderId="18" xfId="0" applyFont="1" applyFill="1" applyBorder="1" applyAlignment="1">
      <alignment vertical="center"/>
    </xf>
    <xf numFmtId="49" fontId="34" fillId="0" borderId="18" xfId="0" applyNumberFormat="1" applyFont="1" applyBorder="1" applyAlignment="1">
      <alignment vertical="center" wrapText="1"/>
    </xf>
    <xf numFmtId="0" fontId="35" fillId="7" borderId="18" xfId="0" applyFont="1" applyFill="1" applyBorder="1" applyAlignment="1">
      <alignment vertical="center" wrapText="1"/>
    </xf>
    <xf numFmtId="0" fontId="33" fillId="0" borderId="18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34" fillId="3" borderId="18" xfId="0" applyFont="1" applyFill="1" applyBorder="1" applyAlignment="1">
      <alignment vertical="center" wrapText="1"/>
    </xf>
    <xf numFmtId="0" fontId="35" fillId="8" borderId="18" xfId="0" applyFont="1" applyFill="1" applyBorder="1" applyAlignment="1">
      <alignment vertical="center" wrapText="1"/>
    </xf>
    <xf numFmtId="49" fontId="34" fillId="3" borderId="18" xfId="0" applyNumberFormat="1" applyFont="1" applyFill="1" applyBorder="1" applyAlignment="1">
      <alignment vertical="center" wrapText="1"/>
    </xf>
    <xf numFmtId="0" fontId="33" fillId="8" borderId="18" xfId="0" applyFont="1" applyFill="1" applyBorder="1" applyAlignment="1">
      <alignment vertical="center"/>
    </xf>
    <xf numFmtId="164" fontId="11" fillId="4" borderId="18" xfId="0" applyNumberFormat="1" applyFont="1" applyFill="1" applyBorder="1" applyAlignment="1">
      <alignment vertical="center"/>
    </xf>
    <xf numFmtId="0" fontId="4" fillId="0" borderId="18" xfId="0" applyFont="1" applyBorder="1"/>
    <xf numFmtId="49" fontId="34" fillId="0" borderId="19" xfId="0" applyNumberFormat="1" applyFont="1" applyBorder="1" applyAlignment="1">
      <alignment horizontal="left" vertical="center" wrapText="1"/>
    </xf>
    <xf numFmtId="0" fontId="33" fillId="7" borderId="18" xfId="0" applyFont="1" applyFill="1" applyBorder="1" applyAlignment="1">
      <alignment vertical="center"/>
    </xf>
    <xf numFmtId="49" fontId="24" fillId="3" borderId="14" xfId="0" applyNumberFormat="1" applyFont="1" applyFill="1" applyBorder="1" applyAlignment="1">
      <alignment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8" borderId="18" xfId="0" applyFont="1" applyFill="1" applyBorder="1" applyAlignment="1">
      <alignment horizontal="left" vertical="center" wrapText="1"/>
    </xf>
    <xf numFmtId="49" fontId="21" fillId="0" borderId="18" xfId="0" applyNumberFormat="1" applyFont="1" applyBorder="1" applyAlignment="1">
      <alignment horizontal="left" vertical="center" wrapText="1"/>
    </xf>
    <xf numFmtId="0" fontId="22" fillId="0" borderId="15" xfId="0" applyFont="1" applyBorder="1" applyAlignment="1">
      <alignment vertical="center" wrapText="1"/>
    </xf>
    <xf numFmtId="49" fontId="21" fillId="3" borderId="15" xfId="0" applyNumberFormat="1" applyFont="1" applyFill="1" applyBorder="1" applyAlignment="1">
      <alignment vertical="center"/>
    </xf>
    <xf numFmtId="2" fontId="30" fillId="3" borderId="15" xfId="0" applyNumberFormat="1" applyFont="1" applyFill="1" applyBorder="1" applyAlignment="1">
      <alignment horizontal="left" vertical="center" wrapText="1"/>
    </xf>
    <xf numFmtId="49" fontId="24" fillId="3" borderId="15" xfId="0" applyNumberFormat="1" applyFont="1" applyFill="1" applyBorder="1" applyAlignment="1">
      <alignment vertical="center" wrapText="1"/>
    </xf>
    <xf numFmtId="49" fontId="27" fillId="0" borderId="18" xfId="0" applyNumberFormat="1" applyFont="1" applyBorder="1" applyAlignment="1">
      <alignment vertical="center" wrapText="1"/>
    </xf>
    <xf numFmtId="0" fontId="30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6" fillId="2" borderId="15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2" fontId="11" fillId="3" borderId="10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11" fillId="3" borderId="11" xfId="0" applyNumberFormat="1" applyFont="1" applyFill="1" applyBorder="1" applyAlignment="1">
      <alignment horizontal="right" vertical="center" wrapText="1"/>
    </xf>
    <xf numFmtId="2" fontId="11" fillId="3" borderId="0" xfId="0" applyNumberFormat="1" applyFont="1" applyFill="1" applyAlignment="1">
      <alignment horizontal="right" vertical="center" wrapText="1"/>
    </xf>
    <xf numFmtId="2" fontId="11" fillId="3" borderId="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2" fontId="11" fillId="3" borderId="9" xfId="0" applyNumberFormat="1" applyFont="1" applyFill="1" applyBorder="1" applyAlignment="1">
      <alignment horizontal="right" vertical="center" wrapText="1"/>
    </xf>
    <xf numFmtId="49" fontId="11" fillId="3" borderId="8" xfId="0" applyNumberFormat="1" applyFont="1" applyFill="1" applyBorder="1" applyAlignment="1">
      <alignment horizontal="right" vertical="center" wrapText="1"/>
    </xf>
    <xf numFmtId="49" fontId="11" fillId="3" borderId="19" xfId="0" applyNumberFormat="1" applyFont="1" applyFill="1" applyBorder="1" applyAlignment="1">
      <alignment horizontal="right" vertical="center" wrapText="1"/>
    </xf>
    <xf numFmtId="49" fontId="11" fillId="3" borderId="18" xfId="0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6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4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12" xfId="1" applyFont="1" applyFill="1" applyBorder="1" applyAlignment="1">
      <alignment vertical="center"/>
    </xf>
    <xf numFmtId="0" fontId="6" fillId="6" borderId="2" xfId="1" applyFont="1" applyFill="1" applyBorder="1" applyAlignment="1">
      <alignment horizontal="left" vertical="center"/>
    </xf>
    <xf numFmtId="0" fontId="6" fillId="6" borderId="12" xfId="1" applyFont="1" applyFill="1" applyBorder="1" applyAlignment="1">
      <alignment horizontal="left" vertical="center"/>
    </xf>
    <xf numFmtId="49" fontId="11" fillId="3" borderId="6" xfId="0" applyNumberFormat="1" applyFont="1" applyFill="1" applyBorder="1" applyAlignment="1">
      <alignment horizontal="right" vertical="center" wrapText="1"/>
    </xf>
    <xf numFmtId="49" fontId="11" fillId="3" borderId="5" xfId="0" applyNumberFormat="1" applyFont="1" applyFill="1" applyBorder="1" applyAlignment="1">
      <alignment horizontal="right" vertical="center" wrapText="1"/>
    </xf>
    <xf numFmtId="49" fontId="11" fillId="3" borderId="11" xfId="0" applyNumberFormat="1" applyFont="1" applyFill="1" applyBorder="1" applyAlignment="1">
      <alignment horizontal="right" vertical="center" wrapText="1"/>
    </xf>
    <xf numFmtId="0" fontId="6" fillId="2" borderId="16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</cellXfs>
  <cellStyles count="7">
    <cellStyle name="Comma 2" xfId="4" xr:uid="{AA63F2E4-7666-4F28-A928-04E7249AAA48}"/>
    <cellStyle name="Currency 2" xfId="3" xr:uid="{F5F2C77C-317D-4A6E-8379-91B4106E4F78}"/>
    <cellStyle name="Koma" xfId="5" builtinId="3"/>
    <cellStyle name="Normaallaad" xfId="0" builtinId="0"/>
    <cellStyle name="Normaallaad 2" xfId="1" xr:uid="{827BCEA5-FBC6-42D6-BE9E-A7650FEE73FB}"/>
    <cellStyle name="Normaallaad 2 2" xfId="6" xr:uid="{B6047203-1355-49D9-B5AF-7BEB7BFAF52C}"/>
    <cellStyle name="Normal 2" xfId="2" xr:uid="{0C45AE6B-9D58-4156-BAE8-CEEF84F28A44}"/>
  </cellStyles>
  <dxfs count="0"/>
  <tableStyles count="0" defaultTableStyle="TableStyleMedium2" defaultPivotStyle="PivotStyleLight16"/>
  <colors>
    <mruColors>
      <color rgb="FFF0DFB4"/>
      <color rgb="FFC3F9AB"/>
      <color rgb="FFF2ACC8"/>
      <color rgb="FFE97132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57B-1081-4F0E-B73C-76F0A09AAD51}">
  <sheetPr>
    <pageSetUpPr fitToPage="1"/>
  </sheetPr>
  <dimension ref="A1:W93"/>
  <sheetViews>
    <sheetView tabSelected="1" zoomScale="50" zoomScaleNormal="50" workbookViewId="0">
      <selection activeCell="C50" sqref="C50"/>
    </sheetView>
  </sheetViews>
  <sheetFormatPr defaultColWidth="9.25" defaultRowHeight="15"/>
  <cols>
    <col min="1" max="1" width="25.625" style="1" customWidth="1"/>
    <col min="2" max="2" width="100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48" t="e" vm="1">
        <v>#VALUE!</v>
      </c>
      <c r="B1" s="248"/>
      <c r="C1" s="245" t="e" vm="2">
        <v>#VALUE!</v>
      </c>
      <c r="D1" s="245"/>
      <c r="E1" s="52"/>
      <c r="F1" s="52"/>
      <c r="G1" s="52"/>
      <c r="H1" s="52"/>
    </row>
    <row r="2" spans="1:23" ht="18.95" customHeight="1">
      <c r="A2" s="248"/>
      <c r="B2" s="248"/>
      <c r="C2" s="245"/>
      <c r="D2" s="245"/>
      <c r="E2" s="52"/>
      <c r="F2" s="52"/>
      <c r="G2" s="52"/>
      <c r="H2" s="52"/>
    </row>
    <row r="3" spans="1:23" ht="18.95" customHeight="1">
      <c r="A3" s="248"/>
      <c r="B3" s="248"/>
      <c r="C3" s="245"/>
      <c r="D3" s="245"/>
      <c r="E3" s="52"/>
      <c r="F3" s="52"/>
      <c r="G3" s="52"/>
      <c r="H3" s="52"/>
    </row>
    <row r="4" spans="1:23" ht="18.95" customHeight="1">
      <c r="A4" s="248"/>
      <c r="B4" s="248"/>
      <c r="C4" s="245"/>
      <c r="D4" s="245"/>
      <c r="E4" s="52"/>
      <c r="F4" s="52"/>
      <c r="G4" s="52"/>
      <c r="H4" s="52"/>
    </row>
    <row r="5" spans="1:23" ht="18.95" customHeight="1">
      <c r="A5" s="248"/>
      <c r="B5" s="248"/>
      <c r="C5" s="245"/>
      <c r="D5" s="245"/>
      <c r="E5" s="52"/>
      <c r="F5" s="52"/>
      <c r="G5" s="52"/>
      <c r="H5" s="52"/>
    </row>
    <row r="6" spans="1:23" ht="30">
      <c r="A6" s="247" t="s">
        <v>0</v>
      </c>
      <c r="B6" s="247"/>
      <c r="C6" s="245"/>
      <c r="D6" s="245"/>
      <c r="E6" s="52"/>
      <c r="F6" s="52"/>
      <c r="G6" s="52"/>
      <c r="H6" s="52"/>
    </row>
    <row r="7" spans="1:23" ht="30">
      <c r="A7" s="53" t="s">
        <v>75</v>
      </c>
      <c r="B7" s="54">
        <v>46167</v>
      </c>
      <c r="C7" s="246"/>
      <c r="D7" s="246"/>
      <c r="E7" s="55"/>
      <c r="F7" s="52"/>
      <c r="G7" s="52"/>
      <c r="H7" s="52"/>
    </row>
    <row r="8" spans="1:23" s="2" customFormat="1" ht="50.1" customHeight="1">
      <c r="A8" s="86" t="s">
        <v>1</v>
      </c>
      <c r="B8" s="119" t="s">
        <v>2</v>
      </c>
      <c r="C8" s="119" t="s">
        <v>3</v>
      </c>
      <c r="D8" s="121" t="s">
        <v>4</v>
      </c>
      <c r="E8" s="121" t="s">
        <v>5</v>
      </c>
      <c r="F8" s="121" t="s">
        <v>6</v>
      </c>
      <c r="G8" s="121" t="s">
        <v>7</v>
      </c>
      <c r="H8" s="121" t="s">
        <v>8</v>
      </c>
    </row>
    <row r="9" spans="1:23" ht="45" customHeight="1">
      <c r="A9" s="97"/>
      <c r="B9" s="207" t="s">
        <v>95</v>
      </c>
      <c r="C9" s="116" t="s">
        <v>94</v>
      </c>
      <c r="D9" s="107">
        <v>140</v>
      </c>
      <c r="E9" s="107">
        <v>149</v>
      </c>
      <c r="F9" s="107">
        <v>9.77</v>
      </c>
      <c r="G9" s="107">
        <v>6.25</v>
      </c>
      <c r="H9" s="107">
        <v>11.4</v>
      </c>
    </row>
    <row r="10" spans="1:23" ht="36">
      <c r="A10" s="91" t="s">
        <v>9</v>
      </c>
      <c r="B10" s="188" t="s">
        <v>93</v>
      </c>
      <c r="C10" s="116" t="s">
        <v>146</v>
      </c>
      <c r="D10" s="140">
        <v>20</v>
      </c>
      <c r="E10" s="107">
        <v>89.1</v>
      </c>
      <c r="F10" s="107">
        <v>1.93</v>
      </c>
      <c r="G10" s="107">
        <v>1.17</v>
      </c>
      <c r="H10" s="107">
        <v>0.58199999999999996</v>
      </c>
    </row>
    <row r="11" spans="1:23" ht="35.1" customHeight="1">
      <c r="A11" s="97"/>
      <c r="B11" s="207" t="s">
        <v>37</v>
      </c>
      <c r="C11" s="208"/>
      <c r="D11" s="88">
        <v>100</v>
      </c>
      <c r="E11" s="89">
        <v>72.5</v>
      </c>
      <c r="F11" s="89">
        <v>15.5</v>
      </c>
      <c r="G11" s="89">
        <v>0.1</v>
      </c>
      <c r="H11" s="89">
        <v>1.9</v>
      </c>
    </row>
    <row r="12" spans="1:23" ht="35.1" customHeight="1">
      <c r="A12" s="91"/>
      <c r="B12" s="170" t="s">
        <v>53</v>
      </c>
      <c r="C12" s="142" t="s">
        <v>54</v>
      </c>
      <c r="D12" s="88">
        <v>100</v>
      </c>
      <c r="E12" s="89">
        <v>128.75</v>
      </c>
      <c r="F12" s="89">
        <v>28.625</v>
      </c>
      <c r="G12" s="89">
        <v>0.26250000000000001</v>
      </c>
      <c r="H12" s="89">
        <v>2.5</v>
      </c>
    </row>
    <row r="13" spans="1:23" ht="35.1" customHeight="1">
      <c r="A13" s="91"/>
      <c r="B13" s="164" t="s">
        <v>100</v>
      </c>
      <c r="C13" s="103" t="s">
        <v>101</v>
      </c>
      <c r="D13" s="132">
        <v>100</v>
      </c>
      <c r="E13" s="107">
        <v>25.4</v>
      </c>
      <c r="F13" s="107">
        <v>2.06</v>
      </c>
      <c r="G13" s="107">
        <v>1.1200000000000001</v>
      </c>
      <c r="H13" s="107">
        <v>1.17</v>
      </c>
    </row>
    <row r="14" spans="1:23" ht="35.1" customHeight="1">
      <c r="A14" s="91"/>
      <c r="B14" s="165" t="s">
        <v>140</v>
      </c>
      <c r="C14" s="143"/>
      <c r="D14" s="132">
        <v>100</v>
      </c>
      <c r="E14" s="107">
        <v>52.3</v>
      </c>
      <c r="F14" s="107">
        <v>6.95</v>
      </c>
      <c r="G14" s="107">
        <v>0.76700000000000002</v>
      </c>
      <c r="H14" s="107">
        <v>2.73</v>
      </c>
    </row>
    <row r="15" spans="1:23" ht="35.1" customHeight="1">
      <c r="A15" s="91"/>
      <c r="B15" s="191" t="s">
        <v>10</v>
      </c>
      <c r="C15" s="144" t="s">
        <v>55</v>
      </c>
      <c r="D15" s="132">
        <v>5</v>
      </c>
      <c r="E15" s="107">
        <v>35.25</v>
      </c>
      <c r="F15" s="107">
        <v>0.03</v>
      </c>
      <c r="G15" s="107">
        <v>3.96</v>
      </c>
      <c r="H15" s="107">
        <v>0.01</v>
      </c>
      <c r="I15" s="3"/>
      <c r="J15" s="3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5.1" customHeight="1">
      <c r="A16" s="91"/>
      <c r="B16" s="187" t="s">
        <v>12</v>
      </c>
      <c r="C16" s="145" t="s">
        <v>13</v>
      </c>
      <c r="D16" s="132">
        <v>10</v>
      </c>
      <c r="E16" s="107">
        <v>61.2</v>
      </c>
      <c r="F16" s="107">
        <v>0.15333333333333335</v>
      </c>
      <c r="G16" s="107">
        <v>5.3400000000000007</v>
      </c>
      <c r="H16" s="107">
        <v>2.5533333333333341</v>
      </c>
      <c r="I16" s="3"/>
      <c r="J16" s="3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5.1" customHeight="1">
      <c r="A17" s="91"/>
      <c r="B17" s="187" t="s">
        <v>14</v>
      </c>
      <c r="C17" s="143"/>
      <c r="D17" s="132">
        <v>50</v>
      </c>
      <c r="E17" s="107">
        <v>115</v>
      </c>
      <c r="F17" s="107">
        <v>25.1</v>
      </c>
      <c r="G17" s="107">
        <v>0.83</v>
      </c>
      <c r="H17" s="107">
        <v>3.94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5.1" customHeight="1">
      <c r="A18" s="91" t="s">
        <v>15</v>
      </c>
      <c r="B18" s="187" t="s">
        <v>16</v>
      </c>
      <c r="C18" s="143"/>
      <c r="D18" s="132">
        <v>50</v>
      </c>
      <c r="E18" s="107"/>
      <c r="F18" s="107"/>
      <c r="G18" s="107"/>
      <c r="H18" s="10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5.1" customHeight="1">
      <c r="A19" s="91"/>
      <c r="B19" s="187" t="s">
        <v>41</v>
      </c>
      <c r="C19" s="143"/>
      <c r="D19" s="132">
        <v>100</v>
      </c>
      <c r="E19" s="107">
        <v>39.975999999999999</v>
      </c>
      <c r="F19" s="107">
        <v>11.94</v>
      </c>
      <c r="G19" s="107">
        <v>0</v>
      </c>
      <c r="H19" s="107">
        <v>0.3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30" t="s">
        <v>18</v>
      </c>
      <c r="B20" s="231"/>
      <c r="C20" s="232"/>
      <c r="D20" s="146"/>
      <c r="E20" s="147">
        <f>SUM(E9:E19)</f>
        <v>768.476</v>
      </c>
      <c r="F20" s="147">
        <f>SUM(F9:F19)</f>
        <v>102.05833333333334</v>
      </c>
      <c r="G20" s="147">
        <f>SUM(G9:G19)</f>
        <v>19.799499999999998</v>
      </c>
      <c r="H20" s="147">
        <f>SUM(H9:H19)</f>
        <v>27.085333333333338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247" t="s">
        <v>0</v>
      </c>
      <c r="B21" s="247"/>
      <c r="C21" s="245"/>
      <c r="D21" s="245"/>
      <c r="E21" s="52"/>
      <c r="F21" s="52"/>
      <c r="G21" s="52"/>
      <c r="H21" s="52"/>
    </row>
    <row r="22" spans="1:23" ht="30">
      <c r="A22" s="53" t="str">
        <f>A7</f>
        <v>22. nädal</v>
      </c>
      <c r="B22" s="54">
        <f>(B7)+1</f>
        <v>46168</v>
      </c>
      <c r="C22" s="246"/>
      <c r="D22" s="246"/>
      <c r="E22" s="55"/>
      <c r="F22" s="52"/>
      <c r="G22" s="52"/>
      <c r="H22" s="52"/>
    </row>
    <row r="23" spans="1:23" ht="50.1" customHeight="1">
      <c r="A23" s="86" t="s">
        <v>34</v>
      </c>
      <c r="B23" s="119" t="s">
        <v>2</v>
      </c>
      <c r="C23" s="119" t="s">
        <v>3</v>
      </c>
      <c r="D23" s="121" t="s">
        <v>4</v>
      </c>
      <c r="E23" s="121" t="s">
        <v>5</v>
      </c>
      <c r="F23" s="121" t="s">
        <v>6</v>
      </c>
      <c r="G23" s="121" t="s">
        <v>7</v>
      </c>
      <c r="H23" s="121" t="s">
        <v>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5.1" customHeight="1">
      <c r="A24" s="95"/>
      <c r="B24" s="192" t="s">
        <v>104</v>
      </c>
      <c r="C24" s="151" t="s">
        <v>107</v>
      </c>
      <c r="D24" s="107">
        <v>250</v>
      </c>
      <c r="E24" s="107">
        <v>195</v>
      </c>
      <c r="F24" s="107">
        <v>12.2</v>
      </c>
      <c r="G24" s="107">
        <v>10.7</v>
      </c>
      <c r="H24" s="107">
        <v>11.7</v>
      </c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1" customHeight="1">
      <c r="A25" s="91" t="s">
        <v>9</v>
      </c>
      <c r="B25" s="192" t="s">
        <v>105</v>
      </c>
      <c r="C25" s="151" t="s">
        <v>106</v>
      </c>
      <c r="D25" s="140">
        <v>50</v>
      </c>
      <c r="E25" s="107">
        <v>21.83</v>
      </c>
      <c r="F25" s="107">
        <v>3.43</v>
      </c>
      <c r="G25" s="107">
        <v>0.55000000000000004</v>
      </c>
      <c r="H25" s="107">
        <v>0.56999999999999995</v>
      </c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1" customHeight="1">
      <c r="A26" s="91"/>
      <c r="B26" s="183" t="s">
        <v>98</v>
      </c>
      <c r="C26" s="199" t="s">
        <v>99</v>
      </c>
      <c r="D26" s="88">
        <v>160</v>
      </c>
      <c r="E26" s="89">
        <v>183</v>
      </c>
      <c r="F26" s="89">
        <v>30.7</v>
      </c>
      <c r="G26" s="89">
        <v>4.28</v>
      </c>
      <c r="H26" s="89">
        <v>5.1100000000000003</v>
      </c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5.1" customHeight="1">
      <c r="A27" s="98"/>
      <c r="B27" s="187" t="s">
        <v>14</v>
      </c>
      <c r="C27" s="143"/>
      <c r="D27" s="132">
        <v>50</v>
      </c>
      <c r="E27" s="107">
        <v>115</v>
      </c>
      <c r="F27" s="107">
        <v>25.1</v>
      </c>
      <c r="G27" s="107">
        <v>0.83</v>
      </c>
      <c r="H27" s="107">
        <v>3.94</v>
      </c>
      <c r="L27" s="7"/>
      <c r="M27" s="8"/>
      <c r="N27" s="8"/>
      <c r="O27" s="8"/>
      <c r="P27" s="8"/>
      <c r="Q27" s="8"/>
    </row>
    <row r="28" spans="1:23" ht="35.1" customHeight="1">
      <c r="A28" s="95" t="s">
        <v>15</v>
      </c>
      <c r="B28" s="166" t="s">
        <v>91</v>
      </c>
      <c r="C28" s="143"/>
      <c r="D28" s="132">
        <v>50</v>
      </c>
      <c r="E28" s="107"/>
      <c r="F28" s="107"/>
      <c r="G28" s="107"/>
      <c r="H28" s="107"/>
      <c r="O28" s="5"/>
      <c r="P28" s="5"/>
      <c r="Q28" s="5"/>
      <c r="R28" s="5"/>
      <c r="S28" s="5"/>
      <c r="T28" s="5"/>
      <c r="U28" s="5"/>
      <c r="V28" s="5"/>
    </row>
    <row r="29" spans="1:23" ht="35.1" customHeight="1">
      <c r="A29" s="95"/>
      <c r="B29" s="193" t="s">
        <v>56</v>
      </c>
      <c r="C29" s="143"/>
      <c r="D29" s="132">
        <v>100</v>
      </c>
      <c r="E29" s="107">
        <v>32.4</v>
      </c>
      <c r="F29" s="107">
        <v>5.6</v>
      </c>
      <c r="G29" s="107">
        <v>0.2</v>
      </c>
      <c r="H29" s="107">
        <v>0.6</v>
      </c>
      <c r="O29" s="5"/>
      <c r="P29" s="5"/>
      <c r="Q29" s="5"/>
      <c r="R29" s="5"/>
      <c r="S29" s="5"/>
      <c r="T29" s="5"/>
      <c r="U29" s="5"/>
      <c r="V29" s="5"/>
    </row>
    <row r="30" spans="1:23" s="2" customFormat="1" ht="18.95" customHeight="1">
      <c r="A30" s="230" t="s">
        <v>18</v>
      </c>
      <c r="B30" s="231"/>
      <c r="C30" s="232"/>
      <c r="D30" s="146"/>
      <c r="E30" s="147">
        <f>SUM(E24:E29)</f>
        <v>547.2299999999999</v>
      </c>
      <c r="F30" s="147">
        <f>SUM(F24:F29)</f>
        <v>77.03</v>
      </c>
      <c r="G30" s="147">
        <f>SUM(G24:G29)</f>
        <v>16.559999999999999</v>
      </c>
      <c r="H30" s="147">
        <f>SUM(H24:H29)</f>
        <v>21.92</v>
      </c>
      <c r="O30" s="6"/>
      <c r="P30" s="6"/>
      <c r="Q30" s="6"/>
      <c r="R30" s="6"/>
      <c r="S30" s="6"/>
      <c r="T30" s="6"/>
      <c r="U30" s="6"/>
      <c r="V30" s="6"/>
    </row>
    <row r="31" spans="1:23" ht="30">
      <c r="A31" s="247" t="s">
        <v>0</v>
      </c>
      <c r="B31" s="247"/>
      <c r="C31" s="245"/>
      <c r="D31" s="245"/>
      <c r="E31" s="52"/>
      <c r="F31" s="52"/>
      <c r="G31" s="52"/>
      <c r="H31" s="52"/>
    </row>
    <row r="32" spans="1:23" ht="30">
      <c r="A32" s="53" t="str">
        <f>A7</f>
        <v>22. nädal</v>
      </c>
      <c r="B32" s="54">
        <f>(B7)+2</f>
        <v>46169</v>
      </c>
      <c r="C32" s="246"/>
      <c r="D32" s="246"/>
      <c r="E32" s="55"/>
      <c r="F32" s="52"/>
      <c r="G32" s="52"/>
      <c r="H32" s="52"/>
    </row>
    <row r="33" spans="1:22" ht="50.1" customHeight="1">
      <c r="A33" s="86" t="s">
        <v>36</v>
      </c>
      <c r="B33" s="119" t="s">
        <v>2</v>
      </c>
      <c r="C33" s="119" t="s">
        <v>3</v>
      </c>
      <c r="D33" s="121" t="s">
        <v>4</v>
      </c>
      <c r="E33" s="121" t="s">
        <v>5</v>
      </c>
      <c r="F33" s="121" t="s">
        <v>6</v>
      </c>
      <c r="G33" s="121" t="s">
        <v>7</v>
      </c>
      <c r="H33" s="121" t="s">
        <v>8</v>
      </c>
      <c r="O33" s="5"/>
      <c r="P33" s="5"/>
      <c r="Q33" s="5"/>
      <c r="R33" s="5"/>
      <c r="S33" s="5"/>
      <c r="T33" s="5"/>
      <c r="U33" s="5"/>
      <c r="V33" s="5"/>
    </row>
    <row r="34" spans="1:22" s="2" customFormat="1" ht="35.1" customHeight="1">
      <c r="A34" s="90"/>
      <c r="B34" s="194" t="s">
        <v>85</v>
      </c>
      <c r="C34" s="148" t="s">
        <v>86</v>
      </c>
      <c r="D34" s="107">
        <v>50</v>
      </c>
      <c r="E34" s="149">
        <v>54.35</v>
      </c>
      <c r="F34" s="150">
        <v>3.9</v>
      </c>
      <c r="G34" s="150">
        <v>1.36</v>
      </c>
      <c r="H34" s="150">
        <v>6.2</v>
      </c>
      <c r="J34" s="6"/>
      <c r="K34" s="6"/>
      <c r="L34" s="6"/>
      <c r="M34" s="6"/>
      <c r="N34" s="6"/>
      <c r="O34" s="6"/>
      <c r="P34" s="9"/>
      <c r="Q34" s="9"/>
      <c r="R34" s="9"/>
      <c r="S34" s="9"/>
      <c r="T34" s="6"/>
      <c r="U34" s="6"/>
      <c r="V34" s="6"/>
    </row>
    <row r="35" spans="1:22" s="2" customFormat="1" ht="36" customHeight="1">
      <c r="A35" s="91" t="s">
        <v>9</v>
      </c>
      <c r="B35" s="183" t="s">
        <v>88</v>
      </c>
      <c r="C35" s="103" t="s">
        <v>89</v>
      </c>
      <c r="D35" s="140">
        <v>50</v>
      </c>
      <c r="E35" s="107">
        <v>108</v>
      </c>
      <c r="F35" s="107">
        <v>13.3</v>
      </c>
      <c r="G35" s="107">
        <v>3.98</v>
      </c>
      <c r="H35" s="107">
        <v>3.3849999999999998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91"/>
      <c r="B36" s="183" t="s">
        <v>74</v>
      </c>
      <c r="C36" s="203" t="s">
        <v>79</v>
      </c>
      <c r="D36" s="140">
        <v>50</v>
      </c>
      <c r="E36" s="107">
        <v>59</v>
      </c>
      <c r="F36" s="107">
        <v>3.99</v>
      </c>
      <c r="G36" s="107">
        <v>3.95</v>
      </c>
      <c r="H36" s="107">
        <v>1.88</v>
      </c>
      <c r="J36" s="6"/>
      <c r="K36" s="6"/>
      <c r="L36" s="6"/>
      <c r="M36" s="6"/>
      <c r="N36" s="6"/>
      <c r="O36" s="6"/>
      <c r="P36" s="9"/>
      <c r="Q36" s="9"/>
      <c r="R36" s="9"/>
      <c r="S36" s="9"/>
      <c r="T36" s="6"/>
      <c r="U36" s="6"/>
      <c r="V36" s="6"/>
    </row>
    <row r="37" spans="1:22" s="2" customFormat="1" ht="35.1" customHeight="1">
      <c r="A37" s="95"/>
      <c r="B37" s="164" t="s">
        <v>37</v>
      </c>
      <c r="C37" s="103"/>
      <c r="D37" s="132">
        <v>100</v>
      </c>
      <c r="E37" s="107">
        <v>72.5</v>
      </c>
      <c r="F37" s="107">
        <v>15.5</v>
      </c>
      <c r="G37" s="107">
        <v>0.1</v>
      </c>
      <c r="H37" s="107">
        <v>1.9</v>
      </c>
      <c r="J37" s="108"/>
      <c r="K37" s="70"/>
      <c r="L37" s="69"/>
      <c r="M37" s="82"/>
      <c r="N37" s="82"/>
      <c r="O37" s="82"/>
      <c r="P37" s="82"/>
      <c r="Q37" s="9"/>
      <c r="R37" s="9"/>
      <c r="S37" s="9"/>
      <c r="T37" s="6"/>
      <c r="U37" s="6"/>
      <c r="V37" s="6"/>
    </row>
    <row r="38" spans="1:22" s="2" customFormat="1" ht="35.1" customHeight="1">
      <c r="A38" s="91"/>
      <c r="B38" s="187" t="s">
        <v>38</v>
      </c>
      <c r="C38" s="134" t="s">
        <v>39</v>
      </c>
      <c r="D38" s="88">
        <v>100</v>
      </c>
      <c r="E38" s="89">
        <v>80.59999999999998</v>
      </c>
      <c r="F38" s="89">
        <v>16.974999999999998</v>
      </c>
      <c r="G38" s="89">
        <v>0.49999999999999994</v>
      </c>
      <c r="H38" s="89">
        <v>2.9749999999999996</v>
      </c>
      <c r="J38" s="109"/>
      <c r="K38" s="110"/>
      <c r="L38" s="69"/>
      <c r="M38" s="82"/>
      <c r="N38" s="82"/>
      <c r="O38" s="82"/>
      <c r="P38" s="82"/>
      <c r="Q38" s="6"/>
      <c r="R38" s="6"/>
      <c r="S38" s="6"/>
      <c r="T38" s="6"/>
      <c r="U38" s="6"/>
      <c r="V38" s="6"/>
    </row>
    <row r="39" spans="1:22" ht="35.1" customHeight="1">
      <c r="A39" s="91"/>
      <c r="B39" s="164" t="s">
        <v>57</v>
      </c>
      <c r="C39" s="103" t="s">
        <v>58</v>
      </c>
      <c r="D39" s="132">
        <v>100</v>
      </c>
      <c r="E39" s="107">
        <v>20.100000000000001</v>
      </c>
      <c r="F39" s="107">
        <v>3.15</v>
      </c>
      <c r="G39" s="107">
        <v>5.8000000000000003E-2</v>
      </c>
      <c r="H39" s="107">
        <v>0.97799999999999998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2" ht="35.1" customHeight="1">
      <c r="A40" s="91"/>
      <c r="B40" s="165" t="s">
        <v>110</v>
      </c>
      <c r="C40" s="143"/>
      <c r="D40" s="132">
        <v>100</v>
      </c>
      <c r="E40" s="107">
        <v>45.738399999999999</v>
      </c>
      <c r="F40" s="107">
        <v>10.176</v>
      </c>
      <c r="G40" s="107">
        <v>0.26</v>
      </c>
      <c r="H40" s="107">
        <v>2.4359999999999999</v>
      </c>
    </row>
    <row r="41" spans="1:22" ht="35.1" customHeight="1">
      <c r="A41" s="91"/>
      <c r="B41" s="191" t="s">
        <v>10</v>
      </c>
      <c r="C41" s="144" t="s">
        <v>59</v>
      </c>
      <c r="D41" s="132">
        <v>10</v>
      </c>
      <c r="E41" s="107">
        <v>70.5</v>
      </c>
      <c r="F41" s="107">
        <v>0.06</v>
      </c>
      <c r="G41" s="107">
        <v>7.92</v>
      </c>
      <c r="H41" s="107">
        <v>0.02</v>
      </c>
    </row>
    <row r="42" spans="1:22" ht="35.1" customHeight="1">
      <c r="A42" s="98"/>
      <c r="B42" s="187" t="s">
        <v>12</v>
      </c>
      <c r="C42" s="143" t="s">
        <v>60</v>
      </c>
      <c r="D42" s="132">
        <v>10</v>
      </c>
      <c r="E42" s="107">
        <v>61.2</v>
      </c>
      <c r="F42" s="107">
        <v>0.15333333333333335</v>
      </c>
      <c r="G42" s="107">
        <v>5.3400000000000007</v>
      </c>
      <c r="H42" s="107">
        <v>2.5533333333333341</v>
      </c>
    </row>
    <row r="43" spans="1:22" ht="35.1" customHeight="1">
      <c r="A43" s="98"/>
      <c r="B43" s="187" t="s">
        <v>14</v>
      </c>
      <c r="C43" s="143"/>
      <c r="D43" s="132">
        <v>50</v>
      </c>
      <c r="E43" s="107">
        <v>115</v>
      </c>
      <c r="F43" s="107">
        <v>25.1</v>
      </c>
      <c r="G43" s="107">
        <v>0.83</v>
      </c>
      <c r="H43" s="107">
        <v>3.94</v>
      </c>
    </row>
    <row r="44" spans="1:22" ht="35.1" customHeight="1">
      <c r="A44" s="95" t="s">
        <v>15</v>
      </c>
      <c r="B44" s="166" t="s">
        <v>91</v>
      </c>
      <c r="C44" s="143"/>
      <c r="D44" s="132">
        <v>50</v>
      </c>
      <c r="E44" s="107"/>
      <c r="F44" s="107"/>
      <c r="G44" s="107"/>
      <c r="H44" s="107"/>
    </row>
    <row r="45" spans="1:22" ht="35.1" customHeight="1">
      <c r="A45" s="95"/>
      <c r="B45" s="187" t="s">
        <v>17</v>
      </c>
      <c r="C45" s="143"/>
      <c r="D45" s="132">
        <v>100</v>
      </c>
      <c r="E45" s="107">
        <v>48.076000000000001</v>
      </c>
      <c r="F45" s="107">
        <v>13.48</v>
      </c>
      <c r="G45" s="107">
        <v>0</v>
      </c>
      <c r="H45" s="107">
        <v>0</v>
      </c>
      <c r="I45" s="80"/>
      <c r="J45" s="81"/>
      <c r="K45" s="69"/>
      <c r="L45" s="82"/>
      <c r="M45" s="82"/>
      <c r="N45" s="82"/>
      <c r="O45" s="82"/>
    </row>
    <row r="46" spans="1:22" s="2" customFormat="1" ht="18.95" customHeight="1">
      <c r="A46" s="230" t="s">
        <v>18</v>
      </c>
      <c r="B46" s="231"/>
      <c r="C46" s="232"/>
      <c r="D46" s="146"/>
      <c r="E46" s="147">
        <f>SUM(E34:E45)</f>
        <v>735.06440000000009</v>
      </c>
      <c r="F46" s="147">
        <f>SUM(F34:F45)</f>
        <v>105.78433333333332</v>
      </c>
      <c r="G46" s="147">
        <f>SUM(G34:G45)</f>
        <v>24.297999999999998</v>
      </c>
      <c r="H46" s="147">
        <f>SUM(H34:H45)</f>
        <v>26.267333333333337</v>
      </c>
      <c r="J46" s="7"/>
      <c r="K46" s="8"/>
      <c r="L46" s="8"/>
      <c r="M46" s="8"/>
      <c r="N46" s="8"/>
      <c r="O46" s="8"/>
    </row>
    <row r="47" spans="1:22" ht="30">
      <c r="A47" s="247" t="s">
        <v>0</v>
      </c>
      <c r="B47" s="247"/>
      <c r="C47" s="245"/>
      <c r="D47" s="245"/>
      <c r="E47" s="52"/>
      <c r="F47" s="52"/>
      <c r="G47" s="52"/>
      <c r="H47" s="52"/>
    </row>
    <row r="48" spans="1:22" ht="30">
      <c r="A48" s="53" t="str">
        <f>A7</f>
        <v>22. nädal</v>
      </c>
      <c r="B48" s="54">
        <f>(B7)+3</f>
        <v>46170</v>
      </c>
      <c r="C48" s="246"/>
      <c r="D48" s="246"/>
      <c r="E48" s="55"/>
      <c r="F48" s="52"/>
      <c r="G48" s="52"/>
      <c r="H48" s="52"/>
    </row>
    <row r="49" spans="1:12" ht="50.1" customHeight="1">
      <c r="A49" s="86" t="s">
        <v>42</v>
      </c>
      <c r="B49" s="119" t="s">
        <v>2</v>
      </c>
      <c r="C49" s="119" t="s">
        <v>3</v>
      </c>
      <c r="D49" s="121" t="s">
        <v>4</v>
      </c>
      <c r="E49" s="121" t="s">
        <v>5</v>
      </c>
      <c r="F49" s="121" t="s">
        <v>6</v>
      </c>
      <c r="G49" s="121" t="s">
        <v>7</v>
      </c>
      <c r="H49" s="121" t="s">
        <v>8</v>
      </c>
    </row>
    <row r="50" spans="1:12" ht="25.5">
      <c r="A50" s="95"/>
      <c r="B50" s="174" t="s">
        <v>96</v>
      </c>
      <c r="C50" s="158" t="s">
        <v>147</v>
      </c>
      <c r="D50" s="89">
        <v>250</v>
      </c>
      <c r="E50" s="89">
        <v>300</v>
      </c>
      <c r="F50" s="89">
        <v>32.4</v>
      </c>
      <c r="G50" s="89">
        <v>11.7</v>
      </c>
      <c r="H50" s="89">
        <v>14.2</v>
      </c>
    </row>
    <row r="51" spans="1:12" ht="36">
      <c r="A51" s="91" t="s">
        <v>9</v>
      </c>
      <c r="B51" s="173" t="s">
        <v>97</v>
      </c>
      <c r="C51" s="158" t="s">
        <v>138</v>
      </c>
      <c r="D51" s="104">
        <v>50</v>
      </c>
      <c r="E51" s="89">
        <v>39.200000000000003</v>
      </c>
      <c r="F51" s="89">
        <v>3.19</v>
      </c>
      <c r="G51" s="89">
        <v>2.44</v>
      </c>
      <c r="H51" s="89">
        <v>0.85</v>
      </c>
    </row>
    <row r="52" spans="1:12" ht="35.1" customHeight="1">
      <c r="A52" s="95"/>
      <c r="B52" s="181" t="s">
        <v>139</v>
      </c>
      <c r="C52" s="162" t="s">
        <v>111</v>
      </c>
      <c r="D52" s="132">
        <v>160</v>
      </c>
      <c r="E52" s="152">
        <v>193</v>
      </c>
      <c r="F52" s="152">
        <v>30.2</v>
      </c>
      <c r="G52" s="152">
        <v>5.94</v>
      </c>
      <c r="H52" s="152">
        <v>4.78</v>
      </c>
    </row>
    <row r="53" spans="1:12" ht="35.1" customHeight="1">
      <c r="A53" s="98"/>
      <c r="B53" s="187" t="s">
        <v>14</v>
      </c>
      <c r="C53" s="143"/>
      <c r="D53" s="132">
        <v>50</v>
      </c>
      <c r="E53" s="107">
        <v>115</v>
      </c>
      <c r="F53" s="107">
        <v>25.1</v>
      </c>
      <c r="G53" s="107">
        <v>0.83</v>
      </c>
      <c r="H53" s="107">
        <v>3.94</v>
      </c>
    </row>
    <row r="54" spans="1:12" ht="35.1" customHeight="1">
      <c r="A54" s="95" t="s">
        <v>15</v>
      </c>
      <c r="B54" s="166" t="s">
        <v>91</v>
      </c>
      <c r="C54" s="143"/>
      <c r="D54" s="132">
        <v>50</v>
      </c>
      <c r="E54" s="107"/>
      <c r="F54" s="107"/>
      <c r="G54" s="107"/>
      <c r="H54" s="107"/>
    </row>
    <row r="55" spans="1:12" ht="35.1" customHeight="1">
      <c r="A55" s="95"/>
      <c r="B55" s="193" t="s">
        <v>35</v>
      </c>
      <c r="C55" s="143"/>
      <c r="D55" s="132">
        <v>100</v>
      </c>
      <c r="E55" s="107">
        <v>30.236000000000001</v>
      </c>
      <c r="F55" s="107">
        <v>7.44</v>
      </c>
      <c r="G55" s="107">
        <v>0.1</v>
      </c>
      <c r="H55" s="107">
        <v>1.2</v>
      </c>
    </row>
    <row r="56" spans="1:12" ht="18.95" customHeight="1">
      <c r="A56" s="230" t="s">
        <v>18</v>
      </c>
      <c r="B56" s="231"/>
      <c r="C56" s="232"/>
      <c r="D56" s="146"/>
      <c r="E56" s="147">
        <f>SUM(E50:E55)</f>
        <v>677.43600000000004</v>
      </c>
      <c r="F56" s="147">
        <f>SUM(F50:F55)</f>
        <v>98.329999999999984</v>
      </c>
      <c r="G56" s="147">
        <f>SUM(G50:G55)</f>
        <v>21.009999999999998</v>
      </c>
      <c r="H56" s="147">
        <f>SUM(H50:H55)</f>
        <v>24.97</v>
      </c>
    </row>
    <row r="57" spans="1:12" ht="30">
      <c r="A57" s="247" t="s">
        <v>0</v>
      </c>
      <c r="B57" s="247"/>
      <c r="C57" s="245"/>
      <c r="D57" s="245"/>
      <c r="E57" s="52"/>
      <c r="F57" s="52"/>
      <c r="G57" s="52"/>
      <c r="H57" s="52"/>
    </row>
    <row r="58" spans="1:12" ht="30">
      <c r="A58" s="53" t="str">
        <f>A7</f>
        <v>22. nädal</v>
      </c>
      <c r="B58" s="54">
        <f>(B7)+4</f>
        <v>46171</v>
      </c>
      <c r="C58" s="246"/>
      <c r="D58" s="246"/>
      <c r="E58" s="55"/>
      <c r="F58" s="52"/>
      <c r="G58" s="52"/>
      <c r="H58" s="52"/>
    </row>
    <row r="59" spans="1:12" ht="50.1" customHeight="1">
      <c r="A59" s="86" t="s">
        <v>43</v>
      </c>
      <c r="B59" s="119" t="s">
        <v>2</v>
      </c>
      <c r="C59" s="119" t="s">
        <v>3</v>
      </c>
      <c r="D59" s="121" t="s">
        <v>4</v>
      </c>
      <c r="E59" s="121" t="s">
        <v>5</v>
      </c>
      <c r="F59" s="121" t="s">
        <v>6</v>
      </c>
      <c r="G59" s="121" t="s">
        <v>7</v>
      </c>
      <c r="H59" s="121" t="s">
        <v>8</v>
      </c>
    </row>
    <row r="60" spans="1:12" ht="35.1" customHeight="1">
      <c r="A60" s="97"/>
      <c r="B60" s="181" t="s">
        <v>62</v>
      </c>
      <c r="C60" s="148" t="s">
        <v>80</v>
      </c>
      <c r="D60" s="107">
        <v>250</v>
      </c>
      <c r="E60" s="107">
        <v>273</v>
      </c>
      <c r="F60" s="107">
        <v>37.799999999999997</v>
      </c>
      <c r="G60" s="107">
        <v>6.51</v>
      </c>
      <c r="H60" s="107">
        <v>14.2</v>
      </c>
    </row>
    <row r="61" spans="1:12" ht="35.1" customHeight="1">
      <c r="A61" s="99" t="s">
        <v>9</v>
      </c>
      <c r="B61" s="182" t="s">
        <v>109</v>
      </c>
      <c r="C61" s="148" t="s">
        <v>87</v>
      </c>
      <c r="D61" s="107">
        <v>50</v>
      </c>
      <c r="E61" s="107">
        <v>68.406000000000006</v>
      </c>
      <c r="F61" s="107">
        <v>12.422499999999999</v>
      </c>
      <c r="G61" s="107">
        <v>1.6784999999999999</v>
      </c>
      <c r="H61" s="107">
        <v>1.8659999999999999</v>
      </c>
    </row>
    <row r="62" spans="1:12" ht="35.1" customHeight="1">
      <c r="A62" s="97"/>
      <c r="B62" s="186" t="s">
        <v>63</v>
      </c>
      <c r="C62" s="153" t="s">
        <v>64</v>
      </c>
      <c r="D62" s="115">
        <v>50</v>
      </c>
      <c r="E62" s="107">
        <v>44.308500000000002</v>
      </c>
      <c r="F62" s="107">
        <v>5.7610000000000001</v>
      </c>
      <c r="G62" s="107">
        <v>1.9824999999999999</v>
      </c>
      <c r="H62" s="107">
        <v>0.9335</v>
      </c>
    </row>
    <row r="63" spans="1:12" ht="35.1" customHeight="1">
      <c r="A63" s="97"/>
      <c r="B63" s="181" t="s">
        <v>78</v>
      </c>
      <c r="C63" s="148" t="s">
        <v>102</v>
      </c>
      <c r="D63" s="115">
        <v>100</v>
      </c>
      <c r="E63" s="107">
        <v>54.5</v>
      </c>
      <c r="F63" s="107">
        <v>8.91</v>
      </c>
      <c r="G63" s="107">
        <v>1.32</v>
      </c>
      <c r="H63" s="107">
        <v>0.59399999999999997</v>
      </c>
    </row>
    <row r="64" spans="1:12" ht="35.1" customHeight="1">
      <c r="A64" s="100"/>
      <c r="B64" s="165" t="s">
        <v>103</v>
      </c>
      <c r="C64" s="105"/>
      <c r="D64" s="115">
        <v>100</v>
      </c>
      <c r="E64" s="115">
        <v>27.3</v>
      </c>
      <c r="F64" s="115">
        <v>3.25</v>
      </c>
      <c r="G64" s="115">
        <v>674</v>
      </c>
      <c r="H64" s="115">
        <v>1.46</v>
      </c>
      <c r="I64" s="3"/>
      <c r="J64" s="3"/>
      <c r="K64" s="3"/>
      <c r="L64" s="3"/>
    </row>
    <row r="65" spans="1:8" ht="35.1" customHeight="1">
      <c r="A65" s="99"/>
      <c r="B65" s="191" t="s">
        <v>10</v>
      </c>
      <c r="C65" s="144" t="s">
        <v>59</v>
      </c>
      <c r="D65" s="115">
        <v>5</v>
      </c>
      <c r="E65" s="107">
        <v>35.25</v>
      </c>
      <c r="F65" s="107">
        <v>0.03</v>
      </c>
      <c r="G65" s="107">
        <v>3.96</v>
      </c>
      <c r="H65" s="107">
        <v>0.01</v>
      </c>
    </row>
    <row r="66" spans="1:8" ht="35.1" customHeight="1">
      <c r="A66" s="100"/>
      <c r="B66" s="193" t="s">
        <v>12</v>
      </c>
      <c r="C66" s="105" t="s">
        <v>13</v>
      </c>
      <c r="D66" s="115">
        <v>10</v>
      </c>
      <c r="E66" s="107">
        <v>61.2</v>
      </c>
      <c r="F66" s="107">
        <v>0.15333333333333335</v>
      </c>
      <c r="G66" s="107">
        <v>5.3400000000000007</v>
      </c>
      <c r="H66" s="107">
        <v>2.5533333333333341</v>
      </c>
    </row>
    <row r="67" spans="1:8" ht="35.1" customHeight="1">
      <c r="A67" s="100"/>
      <c r="B67" s="193" t="s">
        <v>14</v>
      </c>
      <c r="C67" s="144"/>
      <c r="D67" s="115">
        <v>50</v>
      </c>
      <c r="E67" s="107">
        <v>115</v>
      </c>
      <c r="F67" s="107">
        <v>25.1</v>
      </c>
      <c r="G67" s="107">
        <v>0.83</v>
      </c>
      <c r="H67" s="107">
        <v>3.94</v>
      </c>
    </row>
    <row r="68" spans="1:8" ht="35.1" customHeight="1">
      <c r="A68" s="97" t="s">
        <v>15</v>
      </c>
      <c r="B68" s="166" t="s">
        <v>91</v>
      </c>
      <c r="C68" s="144"/>
      <c r="D68" s="115">
        <v>50</v>
      </c>
      <c r="E68" s="107"/>
      <c r="F68" s="107"/>
      <c r="G68" s="107"/>
      <c r="H68" s="107"/>
    </row>
    <row r="69" spans="1:8" ht="35.1" customHeight="1">
      <c r="A69" s="97"/>
      <c r="B69" s="169" t="s">
        <v>56</v>
      </c>
      <c r="C69" s="127"/>
      <c r="D69" s="88">
        <v>100</v>
      </c>
      <c r="E69" s="89">
        <v>32.4</v>
      </c>
      <c r="F69" s="89">
        <v>5.6</v>
      </c>
      <c r="G69" s="89">
        <v>0.2</v>
      </c>
      <c r="H69" s="89">
        <v>0.6</v>
      </c>
    </row>
    <row r="70" spans="1:8" ht="18.95" customHeight="1">
      <c r="A70" s="230" t="s">
        <v>18</v>
      </c>
      <c r="B70" s="231"/>
      <c r="C70" s="232"/>
      <c r="D70" s="136"/>
      <c r="E70" s="155">
        <f>SUM(E60:E69)</f>
        <v>711.36450000000002</v>
      </c>
      <c r="F70" s="155">
        <f>SUM(F60:F69)</f>
        <v>99.026833333333343</v>
      </c>
      <c r="G70" s="155">
        <f>SUM(G60:G69)</f>
        <v>695.82100000000014</v>
      </c>
      <c r="H70" s="155">
        <f>SUM(H60:H69)</f>
        <v>26.156833333333338</v>
      </c>
    </row>
    <row r="71" spans="1:8" ht="15.75" customHeight="1">
      <c r="A71" s="223" t="s">
        <v>46</v>
      </c>
      <c r="B71" s="224"/>
      <c r="C71" s="224"/>
      <c r="D71" s="225"/>
      <c r="E71" s="156">
        <f>AVERAGE(E20,E30,E46,E56,E70)</f>
        <v>687.91417999999999</v>
      </c>
      <c r="F71" s="60">
        <f>AVERAGE(F20,F30,F46,F56,F70)</f>
        <v>96.445899999999995</v>
      </c>
      <c r="G71" s="60">
        <f>AVERAGE(G20,G30,G46,G56,G70)</f>
        <v>155.49770000000004</v>
      </c>
      <c r="H71" s="60">
        <f>AVERAGE(H20,H30,H46,H56,H70)</f>
        <v>25.279900000000005</v>
      </c>
    </row>
    <row r="72" spans="1:8" ht="18.95" customHeight="1">
      <c r="A72" s="61"/>
      <c r="B72" s="56"/>
      <c r="C72" s="226" t="s">
        <v>47</v>
      </c>
      <c r="D72" s="227"/>
      <c r="E72" s="195"/>
      <c r="F72" s="157">
        <f>F71*4/E71*100</f>
        <v>56.080193026403379</v>
      </c>
      <c r="G72" s="157">
        <f>G71*9/E71*100</f>
        <v>203.43806548659899</v>
      </c>
      <c r="H72" s="157">
        <f>H71*4/E71*100</f>
        <v>14.699449864516534</v>
      </c>
    </row>
    <row r="73" spans="1:8" ht="18.95" customHeight="1">
      <c r="A73" s="62"/>
      <c r="B73" s="63"/>
      <c r="C73" s="228" t="s">
        <v>48</v>
      </c>
      <c r="D73" s="229"/>
      <c r="E73" s="163" t="s">
        <v>49</v>
      </c>
      <c r="F73" s="139" t="s">
        <v>50</v>
      </c>
      <c r="G73" s="139" t="s">
        <v>51</v>
      </c>
      <c r="H73" s="139" t="s">
        <v>52</v>
      </c>
    </row>
    <row r="74" spans="1:8" ht="18.95" customHeight="1">
      <c r="A74" s="249" t="s">
        <v>19</v>
      </c>
      <c r="B74" s="249"/>
      <c r="C74" s="249"/>
      <c r="D74" s="249"/>
      <c r="E74" s="250"/>
      <c r="F74" s="250"/>
      <c r="G74" s="250"/>
      <c r="H74" s="250"/>
    </row>
    <row r="75" spans="1:8" ht="18.95" customHeight="1">
      <c r="A75" s="236" t="s">
        <v>20</v>
      </c>
      <c r="B75" s="237"/>
      <c r="C75" s="237"/>
      <c r="D75" s="237"/>
      <c r="E75" s="237"/>
      <c r="F75" s="237"/>
      <c r="G75" s="237"/>
      <c r="H75" s="238"/>
    </row>
    <row r="76" spans="1:8" ht="18.95" customHeight="1">
      <c r="A76" s="234" t="s">
        <v>21</v>
      </c>
      <c r="B76" s="233"/>
      <c r="C76" s="233"/>
      <c r="D76" s="233"/>
      <c r="E76" s="233"/>
      <c r="F76" s="233"/>
      <c r="G76" s="233"/>
      <c r="H76" s="235"/>
    </row>
    <row r="77" spans="1:8" ht="18.95" customHeight="1">
      <c r="A77" s="239" t="s">
        <v>22</v>
      </c>
      <c r="B77" s="240"/>
      <c r="C77" s="240"/>
      <c r="D77" s="240"/>
      <c r="E77" s="240"/>
      <c r="F77" s="240"/>
      <c r="G77" s="240"/>
      <c r="H77" s="241"/>
    </row>
    <row r="78" spans="1:8" ht="18.95" customHeight="1">
      <c r="A78" s="239" t="s">
        <v>23</v>
      </c>
      <c r="B78" s="240"/>
      <c r="C78" s="240"/>
      <c r="D78" s="240"/>
      <c r="E78" s="240"/>
      <c r="F78" s="240"/>
      <c r="G78" s="240"/>
      <c r="H78" s="241"/>
    </row>
    <row r="79" spans="1:8" ht="18.95" customHeight="1">
      <c r="A79" s="239" t="s">
        <v>24</v>
      </c>
      <c r="B79" s="240"/>
      <c r="C79" s="240"/>
      <c r="D79" s="240"/>
      <c r="E79" s="240"/>
      <c r="F79" s="240"/>
      <c r="G79" s="240"/>
      <c r="H79" s="241"/>
    </row>
    <row r="80" spans="1:8" ht="18.95" hidden="1" customHeight="1">
      <c r="A80" s="242"/>
      <c r="B80" s="243"/>
      <c r="C80" s="243"/>
      <c r="D80" s="243"/>
      <c r="E80" s="243"/>
      <c r="F80" s="243"/>
      <c r="G80" s="243"/>
      <c r="H80" s="244"/>
    </row>
    <row r="81" spans="1:8" ht="18.95" customHeight="1">
      <c r="A81" s="214" t="s">
        <v>25</v>
      </c>
      <c r="B81" s="214"/>
      <c r="C81" s="214"/>
      <c r="D81" s="214"/>
      <c r="E81" s="214"/>
      <c r="F81" s="214"/>
      <c r="G81" s="214"/>
      <c r="H81" s="214"/>
    </row>
    <row r="82" spans="1:8" ht="18.95" customHeight="1">
      <c r="A82" s="50" t="s">
        <v>26</v>
      </c>
      <c r="B82" s="11" t="s">
        <v>27</v>
      </c>
      <c r="C82" s="16"/>
      <c r="D82" s="16"/>
      <c r="E82" s="17"/>
      <c r="F82" s="17"/>
      <c r="G82" s="17"/>
      <c r="H82" s="51"/>
    </row>
    <row r="83" spans="1:8" ht="18.95" customHeight="1">
      <c r="A83" s="12" t="s">
        <v>28</v>
      </c>
      <c r="B83" s="13" t="s">
        <v>29</v>
      </c>
      <c r="C83" s="18"/>
      <c r="D83" s="18"/>
      <c r="E83" s="19"/>
      <c r="F83" s="19"/>
      <c r="G83" s="19"/>
      <c r="H83" s="20"/>
    </row>
    <row r="84" spans="1:8" ht="18.95" customHeight="1">
      <c r="A84" s="14" t="s">
        <v>30</v>
      </c>
      <c r="B84" s="15" t="s">
        <v>31</v>
      </c>
      <c r="C84" s="21"/>
      <c r="D84" s="21"/>
      <c r="E84" s="22"/>
      <c r="F84" s="22"/>
      <c r="G84" s="22"/>
      <c r="H84" s="23"/>
    </row>
    <row r="85" spans="1:8" ht="18.95" customHeight="1">
      <c r="A85" s="215" t="s">
        <v>32</v>
      </c>
      <c r="B85" s="215"/>
      <c r="C85" s="215"/>
      <c r="D85" s="215"/>
      <c r="E85" s="215"/>
      <c r="F85" s="215"/>
      <c r="G85" s="215"/>
      <c r="H85" s="215"/>
    </row>
    <row r="86" spans="1:8">
      <c r="A86" s="209" t="s">
        <v>33</v>
      </c>
      <c r="B86" s="210"/>
      <c r="C86" s="172"/>
      <c r="D86" s="172"/>
      <c r="E86" s="172"/>
      <c r="F86" s="172"/>
      <c r="G86" s="172"/>
      <c r="H86" s="196"/>
    </row>
    <row r="93" spans="1:8">
      <c r="C93" s="10"/>
    </row>
  </sheetData>
  <mergeCells count="34">
    <mergeCell ref="C1:C7"/>
    <mergeCell ref="C47:C48"/>
    <mergeCell ref="D47:D48"/>
    <mergeCell ref="A47:B47"/>
    <mergeCell ref="C57:C58"/>
    <mergeCell ref="D57:D58"/>
    <mergeCell ref="A57:B57"/>
    <mergeCell ref="C31:C32"/>
    <mergeCell ref="D31:D32"/>
    <mergeCell ref="A31:B31"/>
    <mergeCell ref="A86:B86"/>
    <mergeCell ref="C21:C22"/>
    <mergeCell ref="D21:D22"/>
    <mergeCell ref="A21:B21"/>
    <mergeCell ref="A1:B5"/>
    <mergeCell ref="D1:D7"/>
    <mergeCell ref="A6:B6"/>
    <mergeCell ref="A71:D71"/>
    <mergeCell ref="C72:D72"/>
    <mergeCell ref="A20:C20"/>
    <mergeCell ref="A30:C30"/>
    <mergeCell ref="A46:C46"/>
    <mergeCell ref="A56:C56"/>
    <mergeCell ref="A70:C70"/>
    <mergeCell ref="A74:H74"/>
    <mergeCell ref="C73:D73"/>
    <mergeCell ref="A81:H81"/>
    <mergeCell ref="A85:H85"/>
    <mergeCell ref="A75:H75"/>
    <mergeCell ref="A77:H77"/>
    <mergeCell ref="A78:H78"/>
    <mergeCell ref="A79:H79"/>
    <mergeCell ref="A80:H80"/>
    <mergeCell ref="A76:H76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D25-99B0-43E2-BA16-48B517784FB5}">
  <sheetPr>
    <tabColor theme="0"/>
    <pageSetUpPr fitToPage="1"/>
  </sheetPr>
  <dimension ref="A1:W84"/>
  <sheetViews>
    <sheetView topLeftCell="B1" zoomScale="50" zoomScaleNormal="50" workbookViewId="0">
      <selection activeCell="C29" sqref="C29"/>
    </sheetView>
  </sheetViews>
  <sheetFormatPr defaultColWidth="9.25" defaultRowHeight="15"/>
  <cols>
    <col min="1" max="1" width="25.625" style="1" customWidth="1"/>
    <col min="2" max="2" width="100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19" t="e" vm="1">
        <v>#VALUE!</v>
      </c>
      <c r="B1" s="219"/>
      <c r="C1" s="220" t="e" vm="2">
        <v>#VALUE!</v>
      </c>
      <c r="D1" s="220"/>
      <c r="E1" s="52"/>
      <c r="F1" s="52"/>
      <c r="G1" s="52"/>
      <c r="H1" s="52"/>
    </row>
    <row r="2" spans="1:23" ht="18.95" customHeight="1">
      <c r="A2" s="219"/>
      <c r="B2" s="219"/>
      <c r="C2" s="220"/>
      <c r="D2" s="220"/>
      <c r="E2" s="52"/>
      <c r="F2" s="52"/>
      <c r="G2" s="52"/>
      <c r="H2" s="52"/>
    </row>
    <row r="3" spans="1:23" ht="18.95" customHeight="1">
      <c r="A3" s="219"/>
      <c r="B3" s="219"/>
      <c r="C3" s="220"/>
      <c r="D3" s="220"/>
      <c r="E3" s="52"/>
      <c r="F3" s="52"/>
      <c r="G3" s="52"/>
      <c r="H3" s="52"/>
    </row>
    <row r="4" spans="1:23" ht="18.95" customHeight="1">
      <c r="A4" s="219"/>
      <c r="B4" s="219"/>
      <c r="C4" s="220"/>
      <c r="D4" s="220"/>
      <c r="E4" s="52"/>
      <c r="F4" s="52"/>
      <c r="G4" s="52"/>
      <c r="H4" s="52"/>
    </row>
    <row r="5" spans="1:23" ht="18.95" customHeight="1">
      <c r="A5" s="219"/>
      <c r="B5" s="219"/>
      <c r="C5" s="220"/>
      <c r="D5" s="220"/>
      <c r="E5" s="52"/>
      <c r="F5" s="52"/>
      <c r="G5" s="52"/>
      <c r="H5" s="52"/>
    </row>
    <row r="6" spans="1:23" ht="30">
      <c r="A6" s="222" t="s">
        <v>0</v>
      </c>
      <c r="B6" s="222"/>
      <c r="C6" s="220"/>
      <c r="D6" s="220"/>
      <c r="E6" s="52"/>
      <c r="F6" s="52"/>
      <c r="G6" s="52"/>
      <c r="H6" s="52"/>
    </row>
    <row r="7" spans="1:23" ht="30">
      <c r="A7" s="53" t="s">
        <v>76</v>
      </c>
      <c r="B7" s="64">
        <v>46174</v>
      </c>
      <c r="C7" s="221"/>
      <c r="D7" s="221"/>
      <c r="E7" s="55"/>
      <c r="F7" s="52"/>
      <c r="G7" s="52"/>
      <c r="H7" s="52"/>
    </row>
    <row r="8" spans="1:23" s="2" customFormat="1" ht="50.1" customHeight="1">
      <c r="A8" s="84" t="s">
        <v>1</v>
      </c>
      <c r="B8" s="119" t="s">
        <v>2</v>
      </c>
      <c r="C8" s="120" t="s">
        <v>3</v>
      </c>
      <c r="D8" s="121" t="s">
        <v>4</v>
      </c>
      <c r="E8" s="121" t="s">
        <v>5</v>
      </c>
      <c r="F8" s="121" t="s">
        <v>6</v>
      </c>
      <c r="G8" s="121" t="s">
        <v>7</v>
      </c>
      <c r="H8" s="121" t="s">
        <v>8</v>
      </c>
    </row>
    <row r="9" spans="1:23" ht="35.1" customHeight="1">
      <c r="A9" s="90"/>
      <c r="B9" s="193" t="s">
        <v>82</v>
      </c>
      <c r="C9" s="134" t="s">
        <v>81</v>
      </c>
      <c r="D9" s="89">
        <v>140</v>
      </c>
      <c r="E9" s="89">
        <v>169</v>
      </c>
      <c r="F9" s="89">
        <v>6.67</v>
      </c>
      <c r="G9" s="89">
        <v>10.5</v>
      </c>
      <c r="H9" s="89">
        <v>10.4</v>
      </c>
    </row>
    <row r="10" spans="1:23" ht="35.1" customHeight="1">
      <c r="A10" s="91" t="s">
        <v>9</v>
      </c>
      <c r="B10" s="183" t="s">
        <v>141</v>
      </c>
      <c r="C10" s="103" t="s">
        <v>142</v>
      </c>
      <c r="D10" s="104">
        <v>20</v>
      </c>
      <c r="E10" s="89">
        <v>16.600000000000001</v>
      </c>
      <c r="F10" s="89">
        <v>1.1399999999999999</v>
      </c>
      <c r="G10" s="89">
        <v>0.98</v>
      </c>
      <c r="H10" s="89">
        <v>0.53</v>
      </c>
      <c r="J10" s="117"/>
      <c r="K10" s="118"/>
      <c r="L10" s="30"/>
      <c r="M10" s="27"/>
      <c r="N10" s="27"/>
      <c r="O10" s="27"/>
      <c r="P10" s="27"/>
    </row>
    <row r="11" spans="1:23" ht="35.1" customHeight="1">
      <c r="A11" s="92"/>
      <c r="B11" s="207" t="s">
        <v>37</v>
      </c>
      <c r="C11" s="208"/>
      <c r="D11" s="88">
        <v>100</v>
      </c>
      <c r="E11" s="89">
        <v>72.5</v>
      </c>
      <c r="F11" s="89">
        <v>15.5</v>
      </c>
      <c r="G11" s="89">
        <v>0.1</v>
      </c>
      <c r="H11" s="89">
        <v>1.9</v>
      </c>
      <c r="I11" s="34"/>
      <c r="J11" s="83"/>
      <c r="K11" s="80"/>
      <c r="L11" s="69"/>
      <c r="M11" s="82"/>
      <c r="N11" s="82"/>
      <c r="O11" s="82"/>
      <c r="P11" s="82"/>
    </row>
    <row r="12" spans="1:23" ht="35.1" customHeight="1">
      <c r="A12" s="92"/>
      <c r="B12" s="170" t="s">
        <v>53</v>
      </c>
      <c r="C12" s="142" t="s">
        <v>54</v>
      </c>
      <c r="D12" s="88">
        <v>100</v>
      </c>
      <c r="E12" s="89">
        <v>128.75</v>
      </c>
      <c r="F12" s="89">
        <v>28.625</v>
      </c>
      <c r="G12" s="89">
        <v>0.26250000000000001</v>
      </c>
      <c r="H12" s="89">
        <v>2.5</v>
      </c>
    </row>
    <row r="13" spans="1:23" ht="35.1" customHeight="1">
      <c r="A13" s="93"/>
      <c r="B13" s="197" t="s">
        <v>143</v>
      </c>
      <c r="C13" s="134" t="s">
        <v>145</v>
      </c>
      <c r="D13" s="88">
        <v>100</v>
      </c>
      <c r="E13" s="89">
        <v>58.389000000000003</v>
      </c>
      <c r="F13" s="89">
        <v>10.348000000000001</v>
      </c>
      <c r="G13" s="89">
        <v>1.6719999999999999</v>
      </c>
      <c r="H13" s="89">
        <v>1.542</v>
      </c>
      <c r="J13" s="49"/>
      <c r="K13" s="45"/>
      <c r="L13" s="33"/>
      <c r="M13" s="27"/>
      <c r="N13" s="27"/>
      <c r="O13" s="27"/>
      <c r="P13" s="27"/>
    </row>
    <row r="14" spans="1:23" ht="35.1" customHeight="1">
      <c r="A14" s="92"/>
      <c r="B14" s="170" t="s">
        <v>144</v>
      </c>
      <c r="C14" s="124"/>
      <c r="D14" s="88">
        <v>100</v>
      </c>
      <c r="E14" s="89">
        <v>44.8</v>
      </c>
      <c r="F14" s="89">
        <v>6.59</v>
      </c>
      <c r="G14" s="89">
        <v>0.56699999999999995</v>
      </c>
      <c r="H14" s="89">
        <v>1.87</v>
      </c>
    </row>
    <row r="15" spans="1:23" ht="35.1" customHeight="1">
      <c r="A15" s="92"/>
      <c r="B15" s="184" t="s">
        <v>10</v>
      </c>
      <c r="C15" s="125" t="s">
        <v>40</v>
      </c>
      <c r="D15" s="88">
        <v>5</v>
      </c>
      <c r="E15" s="89">
        <v>35.25</v>
      </c>
      <c r="F15" s="89">
        <v>0.03</v>
      </c>
      <c r="G15" s="89">
        <v>3.96</v>
      </c>
      <c r="H15" s="89">
        <v>0.01</v>
      </c>
      <c r="I15" s="3"/>
      <c r="J15" s="3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35.1" customHeight="1">
      <c r="A16" s="94"/>
      <c r="B16" s="169" t="s">
        <v>12</v>
      </c>
      <c r="C16" s="126" t="s">
        <v>65</v>
      </c>
      <c r="D16" s="88">
        <v>5</v>
      </c>
      <c r="E16" s="89">
        <v>30.6</v>
      </c>
      <c r="F16" s="89">
        <v>0.08</v>
      </c>
      <c r="G16" s="89">
        <v>2.67</v>
      </c>
      <c r="H16" s="89">
        <v>1.28</v>
      </c>
      <c r="I16" s="3"/>
      <c r="J16" s="3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35.1" customHeight="1">
      <c r="A17" s="94"/>
      <c r="B17" s="169" t="s">
        <v>14</v>
      </c>
      <c r="C17" s="127"/>
      <c r="D17" s="88">
        <v>50</v>
      </c>
      <c r="E17" s="89">
        <v>115</v>
      </c>
      <c r="F17" s="89">
        <v>25.1</v>
      </c>
      <c r="G17" s="89">
        <v>0.83</v>
      </c>
      <c r="H17" s="89">
        <v>3.94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5.1" customHeight="1">
      <c r="A18" s="95" t="s">
        <v>15</v>
      </c>
      <c r="B18" s="169" t="s">
        <v>16</v>
      </c>
      <c r="C18" s="127"/>
      <c r="D18" s="88">
        <v>50</v>
      </c>
      <c r="E18" s="89"/>
      <c r="F18" s="89"/>
      <c r="G18" s="89"/>
      <c r="H18" s="8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5.1" customHeight="1">
      <c r="A19" s="95"/>
      <c r="B19" s="169" t="s">
        <v>41</v>
      </c>
      <c r="C19" s="127"/>
      <c r="D19" s="88">
        <v>100</v>
      </c>
      <c r="E19" s="89">
        <v>40</v>
      </c>
      <c r="F19" s="89">
        <v>9.24</v>
      </c>
      <c r="G19" s="89">
        <v>0</v>
      </c>
      <c r="H19" s="89">
        <v>0.3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8.95" customHeight="1">
      <c r="A20" s="230" t="s">
        <v>18</v>
      </c>
      <c r="B20" s="231"/>
      <c r="C20" s="232"/>
      <c r="D20" s="128"/>
      <c r="E20" s="129">
        <f>SUM(E9:E19)</f>
        <v>710.88900000000001</v>
      </c>
      <c r="F20" s="129">
        <f>SUM(F9:F19)</f>
        <v>103.32299999999999</v>
      </c>
      <c r="G20" s="129">
        <f>SUM(G9:G19)</f>
        <v>21.541499999999999</v>
      </c>
      <c r="H20" s="129">
        <f>SUM(H9:H19)</f>
        <v>24.272000000000006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30">
      <c r="A21" s="222" t="s">
        <v>0</v>
      </c>
      <c r="B21" s="222"/>
      <c r="C21" s="220"/>
      <c r="D21" s="220"/>
      <c r="E21" s="52"/>
      <c r="F21" s="52"/>
      <c r="G21" s="52"/>
      <c r="H21" s="52"/>
    </row>
    <row r="22" spans="1:23" ht="30">
      <c r="A22" s="53" t="str">
        <f>A7</f>
        <v>23. nädal</v>
      </c>
      <c r="B22" s="54">
        <f>(B7)+1</f>
        <v>46175</v>
      </c>
      <c r="C22" s="221"/>
      <c r="D22" s="221"/>
      <c r="E22" s="55"/>
      <c r="F22" s="52"/>
      <c r="G22" s="52"/>
      <c r="H22" s="52"/>
    </row>
    <row r="23" spans="1:23" ht="50.1" customHeight="1">
      <c r="A23" s="84" t="s">
        <v>34</v>
      </c>
      <c r="B23" s="120" t="s">
        <v>2</v>
      </c>
      <c r="C23" s="120" t="s">
        <v>3</v>
      </c>
      <c r="D23" s="121" t="s">
        <v>4</v>
      </c>
      <c r="E23" s="121" t="s">
        <v>5</v>
      </c>
      <c r="F23" s="121" t="s">
        <v>6</v>
      </c>
      <c r="G23" s="121" t="s">
        <v>7</v>
      </c>
      <c r="H23" s="121" t="s">
        <v>8</v>
      </c>
      <c r="Q23" s="5"/>
      <c r="R23" s="5"/>
      <c r="S23" s="5"/>
      <c r="T23" s="5"/>
      <c r="U23" s="5"/>
      <c r="V23" s="5"/>
      <c r="W23" s="5"/>
    </row>
    <row r="24" spans="1:23" ht="35.1" customHeight="1">
      <c r="A24" s="96"/>
      <c r="B24" s="185" t="s">
        <v>112</v>
      </c>
      <c r="C24" s="105" t="s">
        <v>114</v>
      </c>
      <c r="D24" s="107">
        <v>250</v>
      </c>
      <c r="E24" s="107">
        <v>169</v>
      </c>
      <c r="F24" s="107">
        <v>10.9</v>
      </c>
      <c r="G24" s="107">
        <v>9.2100000000000009</v>
      </c>
      <c r="H24" s="107">
        <v>9.18</v>
      </c>
      <c r="I24" s="3"/>
      <c r="Q24" s="5"/>
      <c r="R24" s="5"/>
      <c r="S24" s="5"/>
      <c r="T24" s="5"/>
      <c r="U24" s="5"/>
      <c r="V24" s="5"/>
      <c r="W24" s="5"/>
    </row>
    <row r="25" spans="1:23" ht="35.1" customHeight="1">
      <c r="A25" s="91" t="s">
        <v>9</v>
      </c>
      <c r="B25" s="185" t="s">
        <v>113</v>
      </c>
      <c r="C25" s="105" t="s">
        <v>115</v>
      </c>
      <c r="D25" s="140">
        <v>50</v>
      </c>
      <c r="E25" s="107">
        <v>19.2</v>
      </c>
      <c r="F25" s="107">
        <v>3.3</v>
      </c>
      <c r="G25" s="107">
        <v>7.9000000000000001E-2</v>
      </c>
      <c r="H25" s="107">
        <v>0.87</v>
      </c>
      <c r="I25" s="3"/>
      <c r="Q25" s="5"/>
      <c r="R25" s="5"/>
      <c r="S25" s="5"/>
      <c r="T25" s="5"/>
      <c r="U25" s="5"/>
      <c r="V25" s="5"/>
      <c r="W25" s="5"/>
    </row>
    <row r="26" spans="1:23" ht="35.1" customHeight="1">
      <c r="A26" s="91"/>
      <c r="B26" s="187" t="s">
        <v>61</v>
      </c>
      <c r="C26" s="105"/>
      <c r="D26" s="140">
        <v>30</v>
      </c>
      <c r="E26" s="107">
        <v>35.520000000000003</v>
      </c>
      <c r="F26" s="107">
        <v>1.2299999999999998</v>
      </c>
      <c r="G26" s="107">
        <v>3</v>
      </c>
      <c r="H26" s="107">
        <v>0.89999999999999991</v>
      </c>
      <c r="I26" s="3"/>
      <c r="Q26" s="5"/>
      <c r="R26" s="5"/>
      <c r="S26" s="5"/>
      <c r="T26" s="5"/>
      <c r="U26" s="5"/>
      <c r="V26" s="5"/>
      <c r="W26" s="5"/>
    </row>
    <row r="27" spans="1:23" ht="35.1" customHeight="1">
      <c r="A27" s="90"/>
      <c r="B27" s="198" t="s">
        <v>149</v>
      </c>
      <c r="C27" s="141" t="s">
        <v>150</v>
      </c>
      <c r="D27" s="88">
        <v>160</v>
      </c>
      <c r="E27" s="89">
        <v>219.84</v>
      </c>
      <c r="F27" s="89">
        <v>45.12</v>
      </c>
      <c r="G27" s="89">
        <v>1.76</v>
      </c>
      <c r="H27" s="89">
        <v>4.62</v>
      </c>
      <c r="I27" s="3"/>
    </row>
    <row r="28" spans="1:23" ht="35.1" customHeight="1">
      <c r="A28" s="94"/>
      <c r="B28" s="169" t="s">
        <v>14</v>
      </c>
      <c r="C28" s="127"/>
      <c r="D28" s="88">
        <v>50</v>
      </c>
      <c r="E28" s="89">
        <v>115</v>
      </c>
      <c r="F28" s="89">
        <v>25.1</v>
      </c>
      <c r="G28" s="89">
        <v>0.83</v>
      </c>
      <c r="H28" s="89">
        <v>3.94</v>
      </c>
      <c r="L28" s="7"/>
      <c r="M28" s="8"/>
      <c r="N28" s="8"/>
      <c r="O28" s="8"/>
      <c r="P28" s="8"/>
      <c r="Q28" s="8"/>
    </row>
    <row r="29" spans="1:23" ht="35.1" customHeight="1">
      <c r="A29" s="95" t="s">
        <v>15</v>
      </c>
      <c r="B29" s="166" t="s">
        <v>91</v>
      </c>
      <c r="C29" s="127"/>
      <c r="D29" s="88">
        <v>50</v>
      </c>
      <c r="E29" s="89"/>
      <c r="F29" s="89"/>
      <c r="G29" s="89"/>
      <c r="H29" s="89"/>
      <c r="O29" s="5"/>
      <c r="P29" s="5"/>
      <c r="Q29" s="5"/>
      <c r="R29" s="5"/>
      <c r="S29" s="5"/>
      <c r="T29" s="5"/>
      <c r="U29" s="5"/>
      <c r="V29" s="5"/>
    </row>
    <row r="30" spans="1:23" ht="35.1" customHeight="1">
      <c r="A30" s="95"/>
      <c r="B30" s="169" t="s">
        <v>56</v>
      </c>
      <c r="C30" s="127"/>
      <c r="D30" s="88">
        <v>100</v>
      </c>
      <c r="E30" s="89">
        <v>32.4</v>
      </c>
      <c r="F30" s="89">
        <v>5.6</v>
      </c>
      <c r="G30" s="89">
        <v>0.2</v>
      </c>
      <c r="H30" s="89">
        <v>0.6</v>
      </c>
      <c r="O30" s="5"/>
      <c r="P30" s="5"/>
      <c r="Q30" s="5"/>
      <c r="R30" s="5"/>
      <c r="S30" s="5"/>
      <c r="T30" s="5"/>
      <c r="U30" s="5"/>
      <c r="V30" s="5"/>
    </row>
    <row r="31" spans="1:23" s="2" customFormat="1" ht="18.95" customHeight="1">
      <c r="A31" s="230" t="s">
        <v>18</v>
      </c>
      <c r="B31" s="231"/>
      <c r="C31" s="232"/>
      <c r="D31" s="128"/>
      <c r="E31" s="129">
        <f>SUM(E24:E30)</f>
        <v>590.95999999999992</v>
      </c>
      <c r="F31" s="129">
        <f>SUM(F24:F30)</f>
        <v>91.25</v>
      </c>
      <c r="G31" s="129">
        <f>SUM(G24:G30)</f>
        <v>15.079000000000001</v>
      </c>
      <c r="H31" s="129">
        <f>SUM(H24:H30)</f>
        <v>20.110000000000003</v>
      </c>
      <c r="O31" s="6"/>
      <c r="P31" s="6"/>
      <c r="Q31" s="6"/>
      <c r="R31" s="6"/>
      <c r="S31" s="6"/>
      <c r="T31" s="6"/>
      <c r="U31" s="6"/>
      <c r="V31" s="6"/>
    </row>
    <row r="32" spans="1:23" ht="30">
      <c r="A32" s="222" t="s">
        <v>0</v>
      </c>
      <c r="B32" s="222"/>
      <c r="C32" s="220"/>
      <c r="D32" s="220"/>
      <c r="E32" s="52"/>
      <c r="F32" s="52"/>
      <c r="G32" s="52"/>
      <c r="H32" s="52"/>
    </row>
    <row r="33" spans="1:22" ht="30">
      <c r="A33" s="53" t="str">
        <f>A7</f>
        <v>23. nädal</v>
      </c>
      <c r="B33" s="54">
        <f>(B7)+2</f>
        <v>46176</v>
      </c>
      <c r="C33" s="221"/>
      <c r="D33" s="221"/>
      <c r="E33" s="55"/>
      <c r="F33" s="52"/>
      <c r="G33" s="52"/>
      <c r="H33" s="52"/>
    </row>
    <row r="34" spans="1:22" ht="50.1" customHeight="1">
      <c r="A34" s="84" t="s">
        <v>36</v>
      </c>
      <c r="B34" s="120" t="s">
        <v>2</v>
      </c>
      <c r="C34" s="120" t="s">
        <v>3</v>
      </c>
      <c r="D34" s="121" t="s">
        <v>4</v>
      </c>
      <c r="E34" s="121" t="s">
        <v>5</v>
      </c>
      <c r="F34" s="121" t="s">
        <v>6</v>
      </c>
      <c r="G34" s="121" t="s">
        <v>7</v>
      </c>
      <c r="H34" s="121" t="s">
        <v>8</v>
      </c>
      <c r="O34" s="5"/>
      <c r="P34" s="5"/>
      <c r="Q34" s="5"/>
      <c r="R34" s="5"/>
      <c r="S34" s="5"/>
      <c r="T34" s="5"/>
      <c r="U34" s="5"/>
      <c r="V34" s="5"/>
    </row>
    <row r="35" spans="1:22" s="2" customFormat="1" ht="35.1" customHeight="1">
      <c r="A35" s="90"/>
      <c r="B35" s="193" t="s">
        <v>66</v>
      </c>
      <c r="C35" s="134" t="s">
        <v>67</v>
      </c>
      <c r="D35" s="89">
        <v>140</v>
      </c>
      <c r="E35" s="89">
        <v>283</v>
      </c>
      <c r="F35" s="89">
        <v>10.8</v>
      </c>
      <c r="G35" s="89">
        <v>20.3</v>
      </c>
      <c r="H35" s="89">
        <v>13.7</v>
      </c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91" t="s">
        <v>9</v>
      </c>
      <c r="B36" s="183" t="s">
        <v>123</v>
      </c>
      <c r="C36" s="103" t="s">
        <v>122</v>
      </c>
      <c r="D36" s="104">
        <v>20</v>
      </c>
      <c r="E36" s="89">
        <v>11.8</v>
      </c>
      <c r="F36" s="89">
        <v>0.83799999999999997</v>
      </c>
      <c r="G36" s="89">
        <v>0.78500000000000003</v>
      </c>
      <c r="H36" s="89">
        <v>0.28100000000000003</v>
      </c>
      <c r="J36" s="6"/>
      <c r="K36" s="6"/>
      <c r="L36" s="6"/>
      <c r="M36" s="6"/>
      <c r="N36" s="6"/>
      <c r="O36" s="6"/>
      <c r="P36" s="9"/>
      <c r="Q36" s="9"/>
      <c r="R36" s="9"/>
      <c r="S36" s="9"/>
      <c r="T36" s="6"/>
      <c r="U36" s="6"/>
      <c r="V36" s="6"/>
    </row>
    <row r="37" spans="1:22" s="2" customFormat="1" ht="35.1" customHeight="1">
      <c r="A37" s="91"/>
      <c r="B37" s="207" t="s">
        <v>37</v>
      </c>
      <c r="C37" s="208"/>
      <c r="D37" s="88">
        <v>100</v>
      </c>
      <c r="E37" s="89">
        <v>72.5</v>
      </c>
      <c r="F37" s="89">
        <v>15.5</v>
      </c>
      <c r="G37" s="89">
        <v>0.1</v>
      </c>
      <c r="H37" s="89">
        <v>1.9</v>
      </c>
      <c r="J37" s="6"/>
      <c r="K37" s="6"/>
      <c r="L37" s="6"/>
      <c r="M37" s="6"/>
      <c r="N37" s="6"/>
      <c r="O37" s="6"/>
      <c r="P37" s="9"/>
      <c r="Q37" s="9"/>
      <c r="R37" s="9"/>
      <c r="S37" s="9"/>
      <c r="T37" s="6"/>
      <c r="U37" s="6"/>
      <c r="V37" s="6"/>
    </row>
    <row r="38" spans="1:22" s="2" customFormat="1" ht="35.1" customHeight="1">
      <c r="A38" s="96"/>
      <c r="B38" s="187" t="s">
        <v>68</v>
      </c>
      <c r="C38" s="127" t="s">
        <v>39</v>
      </c>
      <c r="D38" s="132">
        <v>100</v>
      </c>
      <c r="E38" s="107">
        <v>88</v>
      </c>
      <c r="F38" s="107">
        <v>16.899999999999999</v>
      </c>
      <c r="G38" s="107">
        <v>0.62</v>
      </c>
      <c r="H38" s="107">
        <v>3.02</v>
      </c>
      <c r="J38" s="6"/>
      <c r="K38" s="6"/>
      <c r="L38" s="6"/>
      <c r="M38" s="6"/>
      <c r="N38" s="6"/>
      <c r="O38" s="6"/>
      <c r="P38" s="9"/>
      <c r="Q38" s="9"/>
      <c r="R38" s="9"/>
      <c r="S38" s="9"/>
      <c r="T38" s="6"/>
      <c r="U38" s="6"/>
      <c r="V38" s="6"/>
    </row>
    <row r="39" spans="1:22" s="2" customFormat="1" ht="35.1" customHeight="1">
      <c r="A39" s="96"/>
      <c r="B39" s="186" t="s">
        <v>44</v>
      </c>
      <c r="C39" s="154" t="s">
        <v>45</v>
      </c>
      <c r="D39" s="132">
        <v>100</v>
      </c>
      <c r="E39" s="107">
        <v>45.308999999999997</v>
      </c>
      <c r="F39" s="107">
        <v>8.6370000000000005</v>
      </c>
      <c r="G39" s="107">
        <v>1.5429999999999999</v>
      </c>
      <c r="H39" s="107">
        <v>0.57399999999999995</v>
      </c>
      <c r="J39" s="6"/>
      <c r="K39" s="6"/>
      <c r="L39" s="6"/>
      <c r="M39" s="6"/>
      <c r="N39" s="6"/>
      <c r="O39" s="6"/>
      <c r="P39" s="9"/>
      <c r="Q39" s="9"/>
      <c r="R39" s="9"/>
      <c r="S39" s="9"/>
      <c r="T39" s="6"/>
      <c r="U39" s="6"/>
      <c r="V39" s="6"/>
    </row>
    <row r="40" spans="1:22" ht="35.1" customHeight="1">
      <c r="A40" s="92"/>
      <c r="B40" s="189" t="s">
        <v>69</v>
      </c>
      <c r="C40" s="122"/>
      <c r="D40" s="88">
        <v>100</v>
      </c>
      <c r="E40" s="89">
        <v>45.738399999999999</v>
      </c>
      <c r="F40" s="89">
        <v>10.176</v>
      </c>
      <c r="G40" s="89">
        <v>0.26</v>
      </c>
      <c r="H40" s="89">
        <v>2.4359999999999999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2" ht="35.1" customHeight="1">
      <c r="A41" s="92"/>
      <c r="B41" s="184" t="s">
        <v>10</v>
      </c>
      <c r="C41" s="125" t="s">
        <v>11</v>
      </c>
      <c r="D41" s="88">
        <v>5</v>
      </c>
      <c r="E41" s="89">
        <v>35.25</v>
      </c>
      <c r="F41" s="89">
        <v>0.03</v>
      </c>
      <c r="G41" s="89">
        <v>3.96</v>
      </c>
      <c r="H41" s="89">
        <v>0.01</v>
      </c>
    </row>
    <row r="42" spans="1:22" ht="35.1" customHeight="1">
      <c r="A42" s="94"/>
      <c r="B42" s="169" t="s">
        <v>12</v>
      </c>
      <c r="C42" s="126" t="s">
        <v>65</v>
      </c>
      <c r="D42" s="88">
        <v>5</v>
      </c>
      <c r="E42" s="89">
        <v>30.6</v>
      </c>
      <c r="F42" s="89">
        <v>0.08</v>
      </c>
      <c r="G42" s="89">
        <v>2.67</v>
      </c>
      <c r="H42" s="89">
        <v>1.28</v>
      </c>
    </row>
    <row r="43" spans="1:22" ht="35.1" customHeight="1">
      <c r="A43" s="94"/>
      <c r="B43" s="169" t="s">
        <v>14</v>
      </c>
      <c r="C43" s="127"/>
      <c r="D43" s="88">
        <v>50</v>
      </c>
      <c r="E43" s="89">
        <v>115</v>
      </c>
      <c r="F43" s="89">
        <v>25.1</v>
      </c>
      <c r="G43" s="89">
        <v>0.83</v>
      </c>
      <c r="H43" s="89">
        <v>3.94</v>
      </c>
    </row>
    <row r="44" spans="1:22" ht="35.1" customHeight="1">
      <c r="A44" s="95" t="s">
        <v>15</v>
      </c>
      <c r="B44" s="166" t="s">
        <v>91</v>
      </c>
      <c r="C44" s="127"/>
      <c r="D44" s="88">
        <v>50</v>
      </c>
      <c r="E44" s="89"/>
      <c r="F44" s="89"/>
      <c r="G44" s="89"/>
      <c r="H44" s="89"/>
    </row>
    <row r="45" spans="1:22" ht="35.1" customHeight="1">
      <c r="A45" s="95"/>
      <c r="B45" s="197" t="s">
        <v>17</v>
      </c>
      <c r="C45" s="127"/>
      <c r="D45" s="88">
        <v>100</v>
      </c>
      <c r="E45" s="89">
        <v>48.8</v>
      </c>
      <c r="F45" s="89">
        <v>13.48</v>
      </c>
      <c r="G45" s="89">
        <v>0</v>
      </c>
      <c r="H45" s="89">
        <v>0</v>
      </c>
      <c r="I45" s="49"/>
      <c r="J45" s="68"/>
      <c r="K45" s="33"/>
      <c r="L45" s="27"/>
      <c r="M45" s="27"/>
      <c r="N45" s="27"/>
      <c r="O45" s="27"/>
    </row>
    <row r="46" spans="1:22" s="2" customFormat="1" ht="18.95" customHeight="1">
      <c r="A46" s="230" t="s">
        <v>18</v>
      </c>
      <c r="B46" s="231"/>
      <c r="C46" s="232"/>
      <c r="D46" s="146"/>
      <c r="E46" s="155">
        <f>SUM(E35:E45)</f>
        <v>775.99739999999997</v>
      </c>
      <c r="F46" s="155">
        <f>SUM(F35:F45)</f>
        <v>101.54100000000001</v>
      </c>
      <c r="G46" s="155">
        <f>SUM(G35:G45)</f>
        <v>31.068000000000005</v>
      </c>
      <c r="H46" s="155">
        <f>SUM(H35:H45)</f>
        <v>27.141000000000005</v>
      </c>
      <c r="J46" s="7"/>
      <c r="K46" s="8"/>
      <c r="L46" s="8"/>
      <c r="M46" s="8"/>
      <c r="N46" s="8"/>
      <c r="O46" s="8"/>
    </row>
    <row r="47" spans="1:22" ht="30">
      <c r="A47" s="222" t="s">
        <v>0</v>
      </c>
      <c r="B47" s="222"/>
      <c r="C47" s="220"/>
      <c r="D47" s="220"/>
      <c r="E47" s="52"/>
      <c r="F47" s="52"/>
      <c r="G47" s="52"/>
      <c r="H47" s="52"/>
    </row>
    <row r="48" spans="1:22" ht="30">
      <c r="A48" s="53" t="str">
        <f>A7</f>
        <v>23. nädal</v>
      </c>
      <c r="B48" s="54">
        <f>(B7)+3</f>
        <v>46177</v>
      </c>
      <c r="C48" s="221"/>
      <c r="D48" s="221"/>
      <c r="E48" s="55"/>
      <c r="F48" s="52"/>
      <c r="G48" s="52"/>
      <c r="H48" s="52"/>
    </row>
    <row r="49" spans="1:17" ht="50.1" customHeight="1">
      <c r="A49" s="84" t="s">
        <v>42</v>
      </c>
      <c r="B49" s="120" t="s">
        <v>2</v>
      </c>
      <c r="C49" s="120" t="s">
        <v>3</v>
      </c>
      <c r="D49" s="121" t="s">
        <v>4</v>
      </c>
      <c r="E49" s="121" t="s">
        <v>5</v>
      </c>
      <c r="F49" s="121" t="s">
        <v>6</v>
      </c>
      <c r="G49" s="121" t="s">
        <v>7</v>
      </c>
      <c r="H49" s="121" t="s">
        <v>8</v>
      </c>
      <c r="K49" s="176"/>
      <c r="L49" s="177"/>
      <c r="M49" s="82"/>
      <c r="N49" s="82"/>
      <c r="O49" s="82"/>
      <c r="P49" s="82"/>
      <c r="Q49" s="82"/>
    </row>
    <row r="50" spans="1:17" ht="35.1" customHeight="1">
      <c r="A50" s="90"/>
      <c r="B50" s="185" t="s">
        <v>108</v>
      </c>
      <c r="C50" s="105" t="s">
        <v>124</v>
      </c>
      <c r="D50" s="107">
        <v>300</v>
      </c>
      <c r="E50" s="107">
        <v>141</v>
      </c>
      <c r="F50" s="107">
        <v>14.1</v>
      </c>
      <c r="G50" s="107">
        <v>3.37</v>
      </c>
      <c r="H50" s="107">
        <v>11.8</v>
      </c>
      <c r="K50" s="178"/>
      <c r="L50" s="177"/>
      <c r="M50" s="82"/>
      <c r="N50" s="82"/>
      <c r="O50" s="82"/>
      <c r="P50" s="82"/>
      <c r="Q50" s="82"/>
    </row>
    <row r="51" spans="1:17" ht="35.1" customHeight="1">
      <c r="A51" s="91" t="s">
        <v>9</v>
      </c>
      <c r="B51" s="187" t="s">
        <v>92</v>
      </c>
      <c r="C51" s="105" t="s">
        <v>116</v>
      </c>
      <c r="D51" s="140">
        <v>50</v>
      </c>
      <c r="E51" s="107">
        <v>42.7</v>
      </c>
      <c r="F51" s="107">
        <v>6.32</v>
      </c>
      <c r="G51" s="107">
        <v>1.1599999999999999</v>
      </c>
      <c r="H51" s="107">
        <v>1.32</v>
      </c>
      <c r="K51" s="179"/>
      <c r="L51" s="180"/>
      <c r="M51" s="48"/>
      <c r="N51" s="27"/>
      <c r="O51" s="27"/>
      <c r="P51" s="27"/>
      <c r="Q51" s="27"/>
    </row>
    <row r="52" spans="1:17" ht="35.1" customHeight="1">
      <c r="A52" s="96"/>
      <c r="B52" s="85" t="s">
        <v>125</v>
      </c>
      <c r="C52" s="130" t="s">
        <v>126</v>
      </c>
      <c r="D52" s="88">
        <v>160</v>
      </c>
      <c r="E52" s="89">
        <v>201.9</v>
      </c>
      <c r="F52" s="89">
        <v>22.8</v>
      </c>
      <c r="G52" s="89">
        <v>7.53</v>
      </c>
      <c r="H52" s="89">
        <v>4.12</v>
      </c>
    </row>
    <row r="53" spans="1:17" ht="35.1" customHeight="1">
      <c r="A53" s="94"/>
      <c r="B53" s="169" t="s">
        <v>14</v>
      </c>
      <c r="C53" s="127"/>
      <c r="D53" s="88">
        <v>50</v>
      </c>
      <c r="E53" s="89">
        <v>115</v>
      </c>
      <c r="F53" s="89">
        <v>25.1</v>
      </c>
      <c r="G53" s="89">
        <v>0.83</v>
      </c>
      <c r="H53" s="89">
        <v>3.94</v>
      </c>
    </row>
    <row r="54" spans="1:17" ht="35.1" customHeight="1">
      <c r="A54" s="95" t="s">
        <v>15</v>
      </c>
      <c r="B54" s="166" t="s">
        <v>91</v>
      </c>
      <c r="C54" s="127"/>
      <c r="D54" s="88">
        <v>50</v>
      </c>
      <c r="E54" s="89"/>
      <c r="F54" s="89"/>
      <c r="G54" s="89"/>
      <c r="H54" s="89"/>
    </row>
    <row r="55" spans="1:17" ht="35.1" customHeight="1">
      <c r="A55" s="95"/>
      <c r="B55" s="169" t="s">
        <v>70</v>
      </c>
      <c r="C55" s="127"/>
      <c r="D55" s="88">
        <v>100</v>
      </c>
      <c r="E55" s="89">
        <v>29.9</v>
      </c>
      <c r="F55" s="89">
        <v>4.59</v>
      </c>
      <c r="G55" s="89">
        <v>0.15</v>
      </c>
      <c r="H55" s="89">
        <v>1.35</v>
      </c>
    </row>
    <row r="56" spans="1:17" ht="18.95" customHeight="1">
      <c r="A56" s="230" t="s">
        <v>18</v>
      </c>
      <c r="B56" s="231"/>
      <c r="C56" s="232"/>
      <c r="D56" s="132"/>
      <c r="E56" s="133">
        <f>SUM(E50:E55)</f>
        <v>530.5</v>
      </c>
      <c r="F56" s="133">
        <f>SUM(F50:F55)</f>
        <v>72.91</v>
      </c>
      <c r="G56" s="133">
        <f>SUM(G50:G55)</f>
        <v>13.040000000000001</v>
      </c>
      <c r="H56" s="133">
        <f>SUM(H50:H55)</f>
        <v>22.530000000000005</v>
      </c>
    </row>
    <row r="57" spans="1:17" ht="30">
      <c r="A57" s="222" t="s">
        <v>0</v>
      </c>
      <c r="B57" s="222"/>
      <c r="C57" s="220"/>
      <c r="D57" s="220"/>
      <c r="E57" s="67"/>
      <c r="F57" s="67"/>
      <c r="G57" s="52"/>
      <c r="H57" s="52"/>
    </row>
    <row r="58" spans="1:17" ht="30">
      <c r="A58" s="53" t="str">
        <f>A7</f>
        <v>23. nädal</v>
      </c>
      <c r="B58" s="54">
        <f>(B7)+4</f>
        <v>46178</v>
      </c>
      <c r="C58" s="221"/>
      <c r="D58" s="221"/>
      <c r="E58" s="55"/>
      <c r="F58" s="52"/>
      <c r="G58" s="52"/>
      <c r="H58" s="52"/>
    </row>
    <row r="59" spans="1:17" ht="50.1" customHeight="1">
      <c r="A59" s="84" t="s">
        <v>43</v>
      </c>
      <c r="B59" s="120" t="s">
        <v>2</v>
      </c>
      <c r="C59" s="120" t="s">
        <v>3</v>
      </c>
      <c r="D59" s="121" t="s">
        <v>4</v>
      </c>
      <c r="E59" s="121" t="s">
        <v>5</v>
      </c>
      <c r="F59" s="121" t="s">
        <v>6</v>
      </c>
      <c r="G59" s="121" t="s">
        <v>7</v>
      </c>
      <c r="H59" s="121" t="s">
        <v>8</v>
      </c>
    </row>
    <row r="60" spans="1:17" ht="35.1" customHeight="1">
      <c r="A60" s="96"/>
      <c r="B60" s="181" t="s">
        <v>117</v>
      </c>
      <c r="C60" s="205" t="s">
        <v>118</v>
      </c>
      <c r="D60" s="107">
        <v>250</v>
      </c>
      <c r="E60" s="107">
        <v>381</v>
      </c>
      <c r="F60" s="107">
        <v>46.2</v>
      </c>
      <c r="G60" s="107">
        <v>12.5</v>
      </c>
      <c r="H60" s="107">
        <v>19.5</v>
      </c>
    </row>
    <row r="61" spans="1:17" ht="35.1" customHeight="1">
      <c r="A61" s="91" t="s">
        <v>9</v>
      </c>
      <c r="B61" s="182" t="s">
        <v>119</v>
      </c>
      <c r="C61" s="206" t="s">
        <v>90</v>
      </c>
      <c r="D61" s="107">
        <v>20</v>
      </c>
      <c r="E61" s="107">
        <v>33.28</v>
      </c>
      <c r="F61" s="107">
        <v>3.8319999999999999</v>
      </c>
      <c r="G61" s="107">
        <v>1.3839999999999999</v>
      </c>
      <c r="H61" s="107">
        <v>1.2679999999999998</v>
      </c>
    </row>
    <row r="62" spans="1:17" ht="35.1" customHeight="1">
      <c r="A62" s="94"/>
      <c r="B62" s="200" t="s">
        <v>120</v>
      </c>
      <c r="C62" s="204" t="s">
        <v>121</v>
      </c>
      <c r="D62" s="123">
        <v>100</v>
      </c>
      <c r="E62" s="89">
        <v>45.308999999999997</v>
      </c>
      <c r="F62" s="89">
        <v>8.6370000000000005</v>
      </c>
      <c r="G62" s="89">
        <v>1.5429999999999999</v>
      </c>
      <c r="H62" s="89">
        <v>0.57399999999999995</v>
      </c>
      <c r="I62" s="3"/>
      <c r="J62" s="3"/>
      <c r="K62" s="3"/>
      <c r="L62" s="3"/>
    </row>
    <row r="63" spans="1:17" ht="35.1" customHeight="1">
      <c r="A63" s="94"/>
      <c r="B63" s="165" t="s">
        <v>69</v>
      </c>
      <c r="C63" s="204"/>
      <c r="D63" s="123">
        <v>100</v>
      </c>
      <c r="E63" s="89">
        <v>45.738399999999999</v>
      </c>
      <c r="F63" s="89">
        <v>10.176</v>
      </c>
      <c r="G63" s="89">
        <v>0.26</v>
      </c>
      <c r="H63" s="89">
        <v>2.4359999999999999</v>
      </c>
    </row>
    <row r="64" spans="1:17" ht="35.1" customHeight="1">
      <c r="A64" s="92"/>
      <c r="B64" s="184" t="s">
        <v>10</v>
      </c>
      <c r="C64" s="204" t="s">
        <v>11</v>
      </c>
      <c r="D64" s="123">
        <v>5</v>
      </c>
      <c r="E64" s="89">
        <v>35.25</v>
      </c>
      <c r="F64" s="89">
        <v>2.9999999999999995E-2</v>
      </c>
      <c r="G64" s="89">
        <v>3.9599999999999995</v>
      </c>
      <c r="H64" s="89">
        <v>9.9999999999999985E-3</v>
      </c>
    </row>
    <row r="65" spans="1:8" ht="35.1" customHeight="1">
      <c r="A65" s="94"/>
      <c r="B65" s="171" t="s">
        <v>12</v>
      </c>
      <c r="C65" s="204" t="s">
        <v>83</v>
      </c>
      <c r="D65" s="123">
        <v>5</v>
      </c>
      <c r="E65" s="89">
        <v>30.6</v>
      </c>
      <c r="F65" s="89">
        <v>0.08</v>
      </c>
      <c r="G65" s="89">
        <v>2.67</v>
      </c>
      <c r="H65" s="89">
        <v>1.28</v>
      </c>
    </row>
    <row r="66" spans="1:8" ht="35.1" customHeight="1">
      <c r="A66" s="94"/>
      <c r="B66" s="171" t="s">
        <v>14</v>
      </c>
      <c r="C66" s="204"/>
      <c r="D66" s="123">
        <v>50</v>
      </c>
      <c r="E66" s="89">
        <v>115</v>
      </c>
      <c r="F66" s="89">
        <v>25.1</v>
      </c>
      <c r="G66" s="89">
        <v>0.82999999999999985</v>
      </c>
      <c r="H66" s="89">
        <v>3.9399999999999995</v>
      </c>
    </row>
    <row r="67" spans="1:8" ht="35.1" customHeight="1">
      <c r="A67" s="95" t="s">
        <v>15</v>
      </c>
      <c r="B67" s="166" t="s">
        <v>91</v>
      </c>
      <c r="C67" s="204"/>
      <c r="D67" s="123">
        <v>50</v>
      </c>
      <c r="E67" s="89"/>
      <c r="F67" s="89"/>
      <c r="G67" s="89"/>
      <c r="H67" s="89"/>
    </row>
    <row r="68" spans="1:8" ht="35.1" customHeight="1">
      <c r="A68" s="95"/>
      <c r="B68" s="171" t="s">
        <v>17</v>
      </c>
      <c r="C68" s="204"/>
      <c r="D68" s="123">
        <v>100</v>
      </c>
      <c r="E68" s="89">
        <v>48.8</v>
      </c>
      <c r="F68" s="89">
        <v>13.48</v>
      </c>
      <c r="G68" s="89">
        <v>0</v>
      </c>
      <c r="H68" s="89">
        <v>0</v>
      </c>
    </row>
    <row r="69" spans="1:8" ht="18.95" customHeight="1">
      <c r="A69" s="253" t="s">
        <v>18</v>
      </c>
      <c r="B69" s="254"/>
      <c r="C69" s="255"/>
      <c r="D69" s="136"/>
      <c r="E69" s="137">
        <f>SUM(E60:E68)</f>
        <v>734.97739999999988</v>
      </c>
      <c r="F69" s="137">
        <f t="shared" ref="F69:H69" si="0">SUM(F60:F68)</f>
        <v>107.53500000000001</v>
      </c>
      <c r="G69" s="137">
        <f t="shared" si="0"/>
        <v>23.146999999999998</v>
      </c>
      <c r="H69" s="137">
        <f t="shared" si="0"/>
        <v>29.008000000000003</v>
      </c>
    </row>
    <row r="70" spans="1:8" ht="18.95" customHeight="1">
      <c r="A70" s="223" t="s">
        <v>46</v>
      </c>
      <c r="B70" s="224"/>
      <c r="C70" s="224"/>
      <c r="D70" s="225"/>
      <c r="E70" s="138">
        <f>AVERAGE(E20,E31,E46,E56,E69)</f>
        <v>668.66475999999989</v>
      </c>
      <c r="F70" s="138">
        <f>AVERAGE(F20,F31,F46,F56,F69)</f>
        <v>95.311800000000005</v>
      </c>
      <c r="G70" s="138">
        <f>AVERAGE(G20,G31,G46,G56,G69)</f>
        <v>20.775100000000002</v>
      </c>
      <c r="H70" s="138">
        <f>AVERAGE(H20,H31,H46,H56,H69)</f>
        <v>24.612200000000001</v>
      </c>
    </row>
    <row r="71" spans="1:8" ht="18.95" customHeight="1">
      <c r="A71" s="65"/>
      <c r="B71" s="57"/>
      <c r="C71" s="226" t="s">
        <v>71</v>
      </c>
      <c r="D71" s="227"/>
      <c r="E71" s="163"/>
      <c r="F71" s="139">
        <f>F70*4/E70*100</f>
        <v>57.016194482867633</v>
      </c>
      <c r="G71" s="139">
        <f>G70*9/E70*100</f>
        <v>27.962577241247178</v>
      </c>
      <c r="H71" s="139">
        <f>H70*4/E70*100</f>
        <v>14.723192530738427</v>
      </c>
    </row>
    <row r="72" spans="1:8" ht="18.95" customHeight="1">
      <c r="A72" s="66"/>
      <c r="B72" s="58"/>
      <c r="C72" s="228" t="s">
        <v>48</v>
      </c>
      <c r="D72" s="229"/>
      <c r="E72" s="163" t="s">
        <v>49</v>
      </c>
      <c r="F72" s="139" t="s">
        <v>50</v>
      </c>
      <c r="G72" s="139" t="s">
        <v>51</v>
      </c>
      <c r="H72" s="139" t="s">
        <v>52</v>
      </c>
    </row>
    <row r="73" spans="1:8" ht="18.95" customHeight="1">
      <c r="A73" s="251" t="s">
        <v>19</v>
      </c>
      <c r="B73" s="251"/>
      <c r="C73" s="251"/>
      <c r="D73" s="251"/>
      <c r="E73" s="252"/>
      <c r="F73" s="252"/>
      <c r="G73" s="252"/>
      <c r="H73" s="252"/>
    </row>
    <row r="74" spans="1:8" ht="18.95" customHeight="1">
      <c r="A74" s="216" t="s">
        <v>20</v>
      </c>
      <c r="B74" s="217"/>
      <c r="C74" s="217"/>
      <c r="D74" s="217"/>
      <c r="E74" s="217"/>
      <c r="F74" s="217"/>
      <c r="G74" s="217"/>
      <c r="H74" s="218"/>
    </row>
    <row r="75" spans="1:8" ht="18.95" customHeight="1">
      <c r="A75" s="42" t="s">
        <v>21</v>
      </c>
      <c r="B75" s="18"/>
      <c r="C75" s="18"/>
      <c r="D75" s="18"/>
      <c r="E75" s="18"/>
      <c r="F75" s="18"/>
      <c r="G75" s="18"/>
      <c r="H75" s="41"/>
    </row>
    <row r="76" spans="1:8" ht="18.95" customHeight="1">
      <c r="A76" s="211" t="s">
        <v>22</v>
      </c>
      <c r="B76" s="212"/>
      <c r="C76" s="212"/>
      <c r="D76" s="212"/>
      <c r="E76" s="212"/>
      <c r="F76" s="212"/>
      <c r="G76" s="212"/>
      <c r="H76" s="213"/>
    </row>
    <row r="77" spans="1:8" ht="18.95" customHeight="1">
      <c r="A77" s="211" t="s">
        <v>23</v>
      </c>
      <c r="B77" s="212"/>
      <c r="C77" s="212"/>
      <c r="D77" s="212"/>
      <c r="E77" s="212"/>
      <c r="F77" s="212"/>
      <c r="G77" s="212"/>
      <c r="H77" s="213"/>
    </row>
    <row r="78" spans="1:8" ht="18.95" customHeight="1">
      <c r="A78" s="211" t="s">
        <v>24</v>
      </c>
      <c r="B78" s="212"/>
      <c r="C78" s="212"/>
      <c r="D78" s="212"/>
      <c r="E78" s="212"/>
      <c r="F78" s="212"/>
      <c r="G78" s="212"/>
      <c r="H78" s="213"/>
    </row>
    <row r="79" spans="1:8" ht="18.95" customHeight="1">
      <c r="A79" s="214" t="s">
        <v>25</v>
      </c>
      <c r="B79" s="214"/>
      <c r="C79" s="214"/>
      <c r="D79" s="214"/>
      <c r="E79" s="214"/>
      <c r="F79" s="214"/>
      <c r="G79" s="214"/>
      <c r="H79" s="214"/>
    </row>
    <row r="80" spans="1:8" ht="18.95" customHeight="1">
      <c r="A80" s="50" t="s">
        <v>26</v>
      </c>
      <c r="B80" s="11" t="s">
        <v>27</v>
      </c>
      <c r="C80" s="16"/>
      <c r="D80" s="16"/>
      <c r="E80" s="17"/>
      <c r="F80" s="17"/>
      <c r="G80" s="17"/>
      <c r="H80" s="51"/>
    </row>
    <row r="81" spans="1:8" ht="18.95" customHeight="1">
      <c r="A81" s="12" t="s">
        <v>28</v>
      </c>
      <c r="B81" s="13" t="s">
        <v>29</v>
      </c>
      <c r="C81" s="18"/>
      <c r="D81" s="18"/>
      <c r="E81" s="19"/>
      <c r="F81" s="19"/>
      <c r="G81" s="19"/>
      <c r="H81" s="20"/>
    </row>
    <row r="82" spans="1:8" ht="18.95" customHeight="1">
      <c r="A82" s="14" t="s">
        <v>30</v>
      </c>
      <c r="B82" s="15" t="s">
        <v>31</v>
      </c>
      <c r="C82" s="21"/>
      <c r="D82" s="21"/>
      <c r="E82" s="22"/>
      <c r="F82" s="22"/>
      <c r="G82" s="22"/>
      <c r="H82" s="23"/>
    </row>
    <row r="83" spans="1:8" ht="18.95" customHeight="1">
      <c r="A83" s="215" t="s">
        <v>32</v>
      </c>
      <c r="B83" s="215"/>
      <c r="C83" s="215"/>
      <c r="D83" s="215"/>
      <c r="E83" s="215"/>
      <c r="F83" s="215"/>
      <c r="G83" s="215"/>
      <c r="H83" s="215"/>
    </row>
    <row r="84" spans="1:8">
      <c r="A84" s="209" t="s">
        <v>33</v>
      </c>
      <c r="B84" s="210"/>
      <c r="C84" s="167"/>
      <c r="D84" s="167"/>
      <c r="E84" s="167"/>
      <c r="F84" s="167"/>
      <c r="G84" s="167"/>
      <c r="H84" s="168"/>
    </row>
  </sheetData>
  <mergeCells count="32">
    <mergeCell ref="C21:C22"/>
    <mergeCell ref="D21:D22"/>
    <mergeCell ref="A21:B21"/>
    <mergeCell ref="A47:B47"/>
    <mergeCell ref="C57:C58"/>
    <mergeCell ref="D57:D58"/>
    <mergeCell ref="A57:B57"/>
    <mergeCell ref="C32:C33"/>
    <mergeCell ref="D32:D33"/>
    <mergeCell ref="A32:B32"/>
    <mergeCell ref="A74:H74"/>
    <mergeCell ref="A73:H73"/>
    <mergeCell ref="A1:B5"/>
    <mergeCell ref="D1:D7"/>
    <mergeCell ref="A6:B6"/>
    <mergeCell ref="A70:D70"/>
    <mergeCell ref="C71:D71"/>
    <mergeCell ref="C72:D72"/>
    <mergeCell ref="A69:C69"/>
    <mergeCell ref="A56:C56"/>
    <mergeCell ref="A46:C46"/>
    <mergeCell ref="A31:C31"/>
    <mergeCell ref="A20:C20"/>
    <mergeCell ref="C1:C7"/>
    <mergeCell ref="C47:C48"/>
    <mergeCell ref="D47:D48"/>
    <mergeCell ref="A84:B84"/>
    <mergeCell ref="A76:H76"/>
    <mergeCell ref="A77:H77"/>
    <mergeCell ref="A78:H78"/>
    <mergeCell ref="A79:H79"/>
    <mergeCell ref="A83:H83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72BA-A324-4873-AF19-5D9A78DA5524}">
  <sheetPr>
    <pageSetUpPr fitToPage="1"/>
  </sheetPr>
  <dimension ref="A1:W88"/>
  <sheetViews>
    <sheetView zoomScale="50" zoomScaleNormal="50" workbookViewId="0">
      <selection activeCell="C21" sqref="C21"/>
    </sheetView>
  </sheetViews>
  <sheetFormatPr defaultColWidth="9.25" defaultRowHeight="15"/>
  <cols>
    <col min="1" max="1" width="25.625" style="1" customWidth="1"/>
    <col min="2" max="2" width="100.625" style="1" customWidth="1"/>
    <col min="3" max="3" width="120.625" style="1" customWidth="1"/>
    <col min="4" max="8" width="16.625" style="1" customWidth="1"/>
    <col min="9" max="16384" width="9.25" style="1"/>
  </cols>
  <sheetData>
    <row r="1" spans="1:23" ht="18.95" customHeight="1">
      <c r="A1" s="219" t="e" vm="1">
        <v>#VALUE!</v>
      </c>
      <c r="B1" s="219"/>
      <c r="C1" s="220" t="e" vm="2">
        <v>#VALUE!</v>
      </c>
      <c r="D1" s="220"/>
      <c r="E1" s="52"/>
      <c r="F1" s="52"/>
      <c r="G1" s="52"/>
      <c r="H1" s="52"/>
    </row>
    <row r="2" spans="1:23" ht="18.95" customHeight="1">
      <c r="A2" s="219"/>
      <c r="B2" s="219"/>
      <c r="C2" s="220"/>
      <c r="D2" s="220"/>
      <c r="E2" s="52"/>
      <c r="F2" s="52"/>
      <c r="G2" s="52"/>
      <c r="H2" s="52"/>
    </row>
    <row r="3" spans="1:23" ht="18.95" customHeight="1">
      <c r="A3" s="219"/>
      <c r="B3" s="219"/>
      <c r="C3" s="220"/>
      <c r="D3" s="220"/>
      <c r="E3" s="52"/>
      <c r="F3" s="52"/>
      <c r="G3" s="52"/>
      <c r="H3" s="52"/>
    </row>
    <row r="4" spans="1:23" ht="18.95" customHeight="1">
      <c r="A4" s="219"/>
      <c r="B4" s="219"/>
      <c r="C4" s="220"/>
      <c r="D4" s="220"/>
      <c r="E4" s="52"/>
      <c r="F4" s="52"/>
      <c r="G4" s="52"/>
      <c r="H4" s="52"/>
    </row>
    <row r="5" spans="1:23" ht="18.95" customHeight="1">
      <c r="A5" s="219"/>
      <c r="B5" s="219"/>
      <c r="C5" s="220"/>
      <c r="D5" s="220"/>
      <c r="E5" s="52"/>
      <c r="F5" s="52"/>
      <c r="G5" s="52"/>
      <c r="H5" s="52"/>
    </row>
    <row r="6" spans="1:23" ht="30">
      <c r="A6" s="222" t="s">
        <v>0</v>
      </c>
      <c r="B6" s="222"/>
      <c r="C6" s="220"/>
      <c r="D6" s="220"/>
      <c r="E6" s="52"/>
      <c r="F6" s="52"/>
      <c r="G6" s="52"/>
      <c r="H6" s="52"/>
    </row>
    <row r="7" spans="1:23" ht="30">
      <c r="A7" s="53" t="s">
        <v>77</v>
      </c>
      <c r="B7" s="64">
        <v>46181</v>
      </c>
      <c r="C7" s="221"/>
      <c r="D7" s="221"/>
      <c r="E7" s="55"/>
      <c r="F7" s="52"/>
      <c r="G7" s="52"/>
      <c r="H7" s="52"/>
    </row>
    <row r="8" spans="1:23" s="2" customFormat="1" ht="50.1" customHeight="1">
      <c r="A8" s="84" t="s">
        <v>1</v>
      </c>
      <c r="B8" s="119" t="s">
        <v>2</v>
      </c>
      <c r="C8" s="120" t="s">
        <v>3</v>
      </c>
      <c r="D8" s="121" t="s">
        <v>4</v>
      </c>
      <c r="E8" s="121" t="s">
        <v>5</v>
      </c>
      <c r="F8" s="121" t="s">
        <v>6</v>
      </c>
      <c r="G8" s="121" t="s">
        <v>7</v>
      </c>
      <c r="H8" s="121" t="s">
        <v>8</v>
      </c>
      <c r="J8" s="25"/>
      <c r="K8" s="26"/>
      <c r="L8" s="27"/>
      <c r="M8" s="27"/>
      <c r="N8" s="27"/>
      <c r="O8" s="27"/>
      <c r="P8" s="27"/>
    </row>
    <row r="9" spans="1:23" ht="45" customHeight="1">
      <c r="A9" s="90"/>
      <c r="B9" s="171" t="s">
        <v>128</v>
      </c>
      <c r="C9" s="134" t="s">
        <v>129</v>
      </c>
      <c r="D9" s="89">
        <v>250</v>
      </c>
      <c r="E9" s="89">
        <v>207</v>
      </c>
      <c r="F9" s="89">
        <v>27</v>
      </c>
      <c r="G9" s="89">
        <v>5.7</v>
      </c>
      <c r="H9" s="89">
        <v>10.9</v>
      </c>
      <c r="J9" s="28"/>
      <c r="K9" s="29"/>
      <c r="L9" s="30"/>
      <c r="M9" s="27"/>
      <c r="N9" s="27"/>
      <c r="O9" s="27"/>
      <c r="P9" s="27"/>
    </row>
    <row r="10" spans="1:23" ht="43.5" customHeight="1">
      <c r="A10" s="91" t="s">
        <v>9</v>
      </c>
      <c r="B10" s="171" t="s">
        <v>127</v>
      </c>
      <c r="C10" s="134" t="s">
        <v>130</v>
      </c>
      <c r="D10" s="89">
        <v>50</v>
      </c>
      <c r="E10" s="89">
        <v>46.7</v>
      </c>
      <c r="F10" s="89">
        <v>6.23</v>
      </c>
      <c r="G10" s="89">
        <v>1.61</v>
      </c>
      <c r="H10" s="89">
        <v>1.4</v>
      </c>
      <c r="J10" s="31"/>
      <c r="K10" s="32"/>
      <c r="L10" s="33"/>
      <c r="M10" s="27"/>
      <c r="N10" s="27"/>
      <c r="O10" s="27"/>
      <c r="P10" s="27"/>
    </row>
    <row r="11" spans="1:23" ht="35.1" customHeight="1">
      <c r="A11" s="91"/>
      <c r="B11" s="171" t="s">
        <v>61</v>
      </c>
      <c r="C11" s="134"/>
      <c r="D11" s="89">
        <v>30</v>
      </c>
      <c r="E11" s="89">
        <v>82.6</v>
      </c>
      <c r="F11" s="89">
        <v>2.87</v>
      </c>
      <c r="G11" s="89">
        <v>7</v>
      </c>
      <c r="H11" s="89">
        <v>2.1</v>
      </c>
      <c r="J11" s="35"/>
      <c r="K11" s="35"/>
      <c r="L11" s="33"/>
      <c r="M11" s="36"/>
      <c r="N11" s="36"/>
      <c r="O11" s="36"/>
      <c r="P11" s="36"/>
    </row>
    <row r="12" spans="1:23" ht="35.1" customHeight="1">
      <c r="A12" s="96"/>
      <c r="B12" s="183" t="s">
        <v>148</v>
      </c>
      <c r="C12" s="151" t="s">
        <v>131</v>
      </c>
      <c r="D12" s="123">
        <v>160</v>
      </c>
      <c r="E12" s="89">
        <v>150</v>
      </c>
      <c r="F12" s="89">
        <v>16.100000000000001</v>
      </c>
      <c r="G12" s="89">
        <v>7.14</v>
      </c>
      <c r="H12" s="89">
        <v>5.36</v>
      </c>
      <c r="J12" s="37"/>
      <c r="K12" s="38"/>
      <c r="L12" s="33"/>
      <c r="M12" s="27"/>
      <c r="N12" s="27"/>
      <c r="O12" s="27"/>
      <c r="P12" s="27"/>
    </row>
    <row r="13" spans="1:23" ht="35.1" customHeight="1">
      <c r="A13" s="94"/>
      <c r="B13" s="169" t="s">
        <v>14</v>
      </c>
      <c r="C13" s="127"/>
      <c r="D13" s="88">
        <v>50</v>
      </c>
      <c r="E13" s="89">
        <v>115</v>
      </c>
      <c r="F13" s="89">
        <v>25.1</v>
      </c>
      <c r="G13" s="89">
        <v>0.83</v>
      </c>
      <c r="H13" s="89">
        <v>3.94</v>
      </c>
      <c r="I13" s="3"/>
      <c r="J13" s="34"/>
      <c r="K13" s="160"/>
      <c r="L13" s="33"/>
      <c r="M13" s="27"/>
      <c r="N13" s="27"/>
      <c r="O13" s="27"/>
      <c r="P13" s="27"/>
      <c r="Q13" s="5"/>
      <c r="R13" s="5"/>
      <c r="S13" s="5"/>
      <c r="T13" s="5"/>
      <c r="U13" s="5"/>
      <c r="V13" s="5"/>
      <c r="W13" s="5"/>
    </row>
    <row r="14" spans="1:23" ht="35.1" customHeight="1">
      <c r="A14" s="95" t="s">
        <v>15</v>
      </c>
      <c r="B14" s="166" t="s">
        <v>91</v>
      </c>
      <c r="C14" s="127"/>
      <c r="D14" s="88">
        <v>50</v>
      </c>
      <c r="E14" s="89"/>
      <c r="F14" s="89"/>
      <c r="G14" s="89"/>
      <c r="H14" s="89"/>
      <c r="I14" s="3"/>
      <c r="J14" s="34"/>
      <c r="K14" s="68"/>
      <c r="L14" s="33"/>
      <c r="M14" s="27"/>
      <c r="N14" s="27"/>
      <c r="O14" s="27"/>
      <c r="P14" s="27"/>
      <c r="Q14" s="5"/>
      <c r="R14" s="5"/>
      <c r="S14" s="5"/>
      <c r="T14" s="5"/>
      <c r="U14" s="5"/>
      <c r="V14" s="5"/>
      <c r="W14" s="5"/>
    </row>
    <row r="15" spans="1:23" ht="35.1" customHeight="1">
      <c r="A15" s="95"/>
      <c r="B15" s="169" t="s">
        <v>56</v>
      </c>
      <c r="C15" s="127"/>
      <c r="D15" s="88">
        <v>100</v>
      </c>
      <c r="E15" s="89">
        <v>24.2</v>
      </c>
      <c r="F15" s="89">
        <v>4.2</v>
      </c>
      <c r="G15" s="89">
        <v>0.2</v>
      </c>
      <c r="H15" s="89">
        <v>0.5</v>
      </c>
      <c r="I15" s="47"/>
      <c r="J15" s="68"/>
      <c r="K15" s="33"/>
      <c r="L15" s="27"/>
      <c r="M15" s="27"/>
      <c r="N15" s="27"/>
      <c r="O15" s="27"/>
      <c r="P15" s="5"/>
      <c r="Q15" s="5"/>
      <c r="R15" s="5"/>
      <c r="S15" s="5"/>
      <c r="T15" s="5"/>
      <c r="U15" s="5"/>
      <c r="V15" s="5"/>
      <c r="W15" s="5"/>
    </row>
    <row r="16" spans="1:23" s="2" customFormat="1" ht="18.95" customHeight="1">
      <c r="A16" s="230" t="s">
        <v>18</v>
      </c>
      <c r="B16" s="231"/>
      <c r="C16" s="232"/>
      <c r="D16" s="128"/>
      <c r="E16" s="129">
        <f>SUM(E9:E15)</f>
        <v>625.5</v>
      </c>
      <c r="F16" s="129">
        <f>SUM(F9:F15)</f>
        <v>81.500000000000014</v>
      </c>
      <c r="G16" s="129">
        <f>SUM(G9:G15)</f>
        <v>22.479999999999997</v>
      </c>
      <c r="H16" s="129">
        <f>SUM(H9:H15)</f>
        <v>24.200000000000003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30">
      <c r="A17" s="222" t="s">
        <v>0</v>
      </c>
      <c r="B17" s="222"/>
      <c r="C17" s="220"/>
      <c r="D17" s="220"/>
      <c r="E17" s="52"/>
      <c r="F17" s="52"/>
      <c r="G17" s="52"/>
      <c r="H17" s="52"/>
    </row>
    <row r="18" spans="1:23" ht="30">
      <c r="A18" s="53" t="str">
        <f>A7</f>
        <v>24. nädal</v>
      </c>
      <c r="B18" s="54">
        <f>(B7)+1</f>
        <v>46182</v>
      </c>
      <c r="C18" s="221"/>
      <c r="D18" s="221"/>
      <c r="E18" s="55"/>
      <c r="F18" s="52"/>
      <c r="G18" s="52"/>
      <c r="H18" s="52"/>
    </row>
    <row r="19" spans="1:23" ht="50.1" customHeight="1">
      <c r="A19" s="84" t="s">
        <v>34</v>
      </c>
      <c r="B19" s="120" t="s">
        <v>73</v>
      </c>
      <c r="C19" s="120" t="s">
        <v>3</v>
      </c>
      <c r="D19" s="121" t="s">
        <v>4</v>
      </c>
      <c r="E19" s="121" t="s">
        <v>5</v>
      </c>
      <c r="F19" s="121" t="s">
        <v>6</v>
      </c>
      <c r="G19" s="121" t="s">
        <v>7</v>
      </c>
      <c r="H19" s="121" t="s">
        <v>8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35.1" customHeight="1">
      <c r="A20" s="90"/>
      <c r="B20" s="87" t="s">
        <v>132</v>
      </c>
      <c r="C20" s="103" t="s">
        <v>134</v>
      </c>
      <c r="D20" s="89">
        <v>140</v>
      </c>
      <c r="E20" s="89">
        <v>110</v>
      </c>
      <c r="F20" s="89">
        <v>5.87</v>
      </c>
      <c r="G20" s="89">
        <v>6.46</v>
      </c>
      <c r="H20" s="89">
        <v>6.65</v>
      </c>
      <c r="I20" s="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35.1" customHeight="1">
      <c r="A21" s="91" t="s">
        <v>9</v>
      </c>
      <c r="B21" s="193" t="s">
        <v>133</v>
      </c>
      <c r="C21" s="103" t="s">
        <v>135</v>
      </c>
      <c r="D21" s="104">
        <v>20</v>
      </c>
      <c r="E21" s="89">
        <v>8.48</v>
      </c>
      <c r="F21" s="89">
        <v>0.81200000000000006</v>
      </c>
      <c r="G21" s="89">
        <v>0.36</v>
      </c>
      <c r="H21" s="89">
        <v>0.38</v>
      </c>
      <c r="I21" s="3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35.1" customHeight="1">
      <c r="A22" s="92"/>
      <c r="B22" s="164" t="s">
        <v>136</v>
      </c>
      <c r="C22" s="122" t="s">
        <v>137</v>
      </c>
      <c r="D22" s="88">
        <v>100</v>
      </c>
      <c r="E22" s="89">
        <v>51</v>
      </c>
      <c r="F22" s="89">
        <v>6.61</v>
      </c>
      <c r="G22" s="89">
        <v>1.4</v>
      </c>
      <c r="H22" s="89">
        <v>1.57</v>
      </c>
      <c r="I22" s="3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35.1" customHeight="1">
      <c r="A23" s="92"/>
      <c r="B23" s="201" t="s">
        <v>72</v>
      </c>
      <c r="C23" s="159"/>
      <c r="D23" s="88">
        <v>100</v>
      </c>
      <c r="E23" s="123">
        <v>30</v>
      </c>
      <c r="F23" s="123">
        <v>4.97</v>
      </c>
      <c r="G23" s="123">
        <v>0.16700000000000001</v>
      </c>
      <c r="H23" s="123">
        <v>0.96699999999999997</v>
      </c>
      <c r="I23" s="3"/>
      <c r="J23" s="111"/>
      <c r="K23" s="112"/>
      <c r="L23" s="48"/>
      <c r="M23" s="27"/>
      <c r="N23" s="27"/>
      <c r="O23" s="27"/>
      <c r="P23" s="27"/>
      <c r="Q23" s="5"/>
      <c r="R23" s="5"/>
      <c r="S23" s="5"/>
      <c r="T23" s="5"/>
      <c r="U23" s="5"/>
      <c r="V23" s="5"/>
      <c r="W23" s="5"/>
    </row>
    <row r="24" spans="1:23" ht="35.1" customHeight="1">
      <c r="A24" s="92"/>
      <c r="B24" s="184" t="s">
        <v>10</v>
      </c>
      <c r="C24" s="125" t="s">
        <v>84</v>
      </c>
      <c r="D24" s="88">
        <v>5</v>
      </c>
      <c r="E24" s="89">
        <v>35.25</v>
      </c>
      <c r="F24" s="89">
        <v>0.03</v>
      </c>
      <c r="G24" s="89">
        <v>3.96</v>
      </c>
      <c r="H24" s="89">
        <v>0.01</v>
      </c>
      <c r="I24" s="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5.1" customHeight="1">
      <c r="A25" s="94"/>
      <c r="B25" s="169" t="s">
        <v>12</v>
      </c>
      <c r="C25" s="135" t="s">
        <v>65</v>
      </c>
      <c r="D25" s="88">
        <v>5</v>
      </c>
      <c r="E25" s="89">
        <v>30.6</v>
      </c>
      <c r="F25" s="89">
        <v>0.08</v>
      </c>
      <c r="G25" s="89">
        <v>2.67</v>
      </c>
      <c r="H25" s="89">
        <v>1.28</v>
      </c>
      <c r="I25" s="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5.1" customHeight="1">
      <c r="A26" s="94"/>
      <c r="B26" s="169" t="s">
        <v>14</v>
      </c>
      <c r="C26" s="127"/>
      <c r="D26" s="88">
        <v>50</v>
      </c>
      <c r="E26" s="89">
        <v>115</v>
      </c>
      <c r="F26" s="89">
        <v>25.1</v>
      </c>
      <c r="G26" s="89">
        <v>0.83</v>
      </c>
      <c r="H26" s="89">
        <v>3.94</v>
      </c>
      <c r="I26" s="3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5.1" customHeight="1">
      <c r="A27" s="95" t="s">
        <v>15</v>
      </c>
      <c r="B27" s="169" t="s">
        <v>16</v>
      </c>
      <c r="C27" s="127"/>
      <c r="D27" s="88">
        <v>50</v>
      </c>
      <c r="E27" s="89"/>
      <c r="F27" s="89"/>
      <c r="G27" s="89"/>
      <c r="H27" s="89"/>
      <c r="I27" s="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35.1" customHeight="1">
      <c r="A28" s="95"/>
      <c r="B28" s="197" t="s">
        <v>17</v>
      </c>
      <c r="C28" s="127"/>
      <c r="D28" s="88">
        <v>100</v>
      </c>
      <c r="E28" s="89">
        <v>48.8</v>
      </c>
      <c r="F28" s="89">
        <v>13.48</v>
      </c>
      <c r="G28" s="89">
        <v>0</v>
      </c>
      <c r="H28" s="89">
        <v>0</v>
      </c>
      <c r="I28" s="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s="2" customFormat="1" ht="18.95" customHeight="1">
      <c r="A29" s="230" t="s">
        <v>18</v>
      </c>
      <c r="B29" s="231"/>
      <c r="C29" s="232"/>
      <c r="D29" s="128"/>
      <c r="E29" s="129">
        <f>SUM(E20:E28)</f>
        <v>429.13000000000005</v>
      </c>
      <c r="F29" s="129">
        <f>SUM(F20:F28)</f>
        <v>56.951999999999998</v>
      </c>
      <c r="G29" s="129">
        <f>SUM(G20:G28)</f>
        <v>15.847000000000001</v>
      </c>
      <c r="H29" s="129">
        <f>SUM(H20:H28)</f>
        <v>14.796999999999999</v>
      </c>
      <c r="O29" s="6"/>
      <c r="P29" s="6"/>
      <c r="Q29" s="6"/>
      <c r="R29" s="6"/>
      <c r="S29" s="6"/>
      <c r="T29" s="6"/>
      <c r="U29" s="6"/>
      <c r="V29" s="6"/>
    </row>
    <row r="30" spans="1:23" ht="30">
      <c r="A30" s="222" t="s">
        <v>0</v>
      </c>
      <c r="B30" s="222"/>
      <c r="C30" s="220"/>
      <c r="D30" s="220"/>
      <c r="E30" s="52"/>
      <c r="F30" s="52"/>
      <c r="G30" s="52"/>
      <c r="H30" s="52"/>
    </row>
    <row r="31" spans="1:23" ht="30">
      <c r="A31" s="53" t="str">
        <f>A7</f>
        <v>24. nädal</v>
      </c>
      <c r="B31" s="54">
        <f>(B7)+2</f>
        <v>46183</v>
      </c>
      <c r="C31" s="221"/>
      <c r="D31" s="221"/>
      <c r="E31" s="55"/>
      <c r="F31" s="52"/>
      <c r="G31" s="52"/>
      <c r="H31" s="52"/>
    </row>
    <row r="32" spans="1:23" ht="50.1" customHeight="1">
      <c r="A32" s="84" t="s">
        <v>36</v>
      </c>
      <c r="B32" s="120" t="s">
        <v>2</v>
      </c>
      <c r="C32" s="120" t="s">
        <v>3</v>
      </c>
      <c r="D32" s="121" t="s">
        <v>4</v>
      </c>
      <c r="E32" s="121" t="s">
        <v>5</v>
      </c>
      <c r="F32" s="121" t="s">
        <v>6</v>
      </c>
      <c r="G32" s="121" t="s">
        <v>7</v>
      </c>
      <c r="H32" s="121" t="s">
        <v>8</v>
      </c>
      <c r="O32" s="5"/>
      <c r="P32" s="5"/>
      <c r="Q32" s="5"/>
      <c r="R32" s="5"/>
      <c r="S32" s="5"/>
      <c r="T32" s="5"/>
      <c r="U32" s="5"/>
      <c r="V32" s="5"/>
    </row>
    <row r="33" spans="1:22" s="2" customFormat="1" ht="35.1" customHeight="1">
      <c r="A33" s="96"/>
      <c r="B33" s="174"/>
      <c r="C33" s="106"/>
      <c r="D33" s="89"/>
      <c r="E33" s="89"/>
      <c r="F33" s="89"/>
      <c r="G33" s="89"/>
      <c r="H33" s="89"/>
      <c r="J33" s="6"/>
      <c r="K33" s="6"/>
      <c r="L33" s="6"/>
      <c r="M33" s="6"/>
      <c r="N33" s="6"/>
      <c r="O33" s="6"/>
      <c r="P33" s="9"/>
      <c r="Q33" s="9"/>
      <c r="R33" s="9"/>
      <c r="S33" s="9"/>
      <c r="T33" s="6"/>
      <c r="U33" s="6"/>
      <c r="V33" s="6"/>
    </row>
    <row r="34" spans="1:22" s="2" customFormat="1" ht="35.1" customHeight="1">
      <c r="A34" s="91"/>
      <c r="B34" s="173"/>
      <c r="C34" s="113"/>
      <c r="D34" s="104"/>
      <c r="E34" s="89"/>
      <c r="F34" s="89"/>
      <c r="G34" s="89"/>
      <c r="H34" s="89"/>
      <c r="J34" s="6"/>
      <c r="K34" s="6"/>
      <c r="L34" s="6"/>
      <c r="M34" s="6"/>
      <c r="N34" s="6"/>
      <c r="O34" s="6"/>
      <c r="P34" s="9"/>
      <c r="Q34" s="9"/>
      <c r="R34" s="9"/>
      <c r="S34" s="9"/>
      <c r="T34" s="6"/>
      <c r="U34" s="6"/>
      <c r="V34" s="6"/>
    </row>
    <row r="35" spans="1:22" s="2" customFormat="1" ht="35.1" customHeight="1">
      <c r="A35" s="91"/>
      <c r="B35" s="173"/>
      <c r="C35" s="161"/>
      <c r="D35" s="104"/>
      <c r="E35" s="89"/>
      <c r="F35" s="89"/>
      <c r="G35" s="89"/>
      <c r="H35" s="89"/>
      <c r="J35" s="6"/>
      <c r="K35" s="6"/>
      <c r="L35" s="6"/>
      <c r="M35" s="6"/>
      <c r="N35" s="6"/>
      <c r="O35" s="6"/>
      <c r="P35" s="9"/>
      <c r="Q35" s="9"/>
      <c r="R35" s="9"/>
      <c r="S35" s="9"/>
      <c r="T35" s="6"/>
      <c r="U35" s="6"/>
      <c r="V35" s="6"/>
    </row>
    <row r="36" spans="1:22" s="2" customFormat="1" ht="35.1" customHeight="1">
      <c r="A36" s="96"/>
      <c r="B36" s="169"/>
      <c r="C36" s="130"/>
      <c r="D36" s="88"/>
      <c r="E36" s="89"/>
      <c r="F36" s="89"/>
      <c r="G36" s="89"/>
      <c r="H36" s="89"/>
      <c r="J36" s="178"/>
      <c r="K36" s="72"/>
      <c r="L36" s="48"/>
      <c r="M36" s="27"/>
      <c r="N36" s="27"/>
      <c r="O36" s="27"/>
      <c r="P36" s="27"/>
      <c r="Q36" s="9"/>
      <c r="R36" s="9"/>
      <c r="S36" s="9"/>
      <c r="T36" s="6"/>
      <c r="U36" s="6"/>
      <c r="V36" s="6"/>
    </row>
    <row r="37" spans="1:22" s="2" customFormat="1" ht="35.1" customHeight="1">
      <c r="A37" s="96"/>
      <c r="B37" s="187"/>
      <c r="C37" s="202"/>
      <c r="D37" s="88"/>
      <c r="E37" s="89"/>
      <c r="F37" s="89"/>
      <c r="G37" s="89"/>
      <c r="H37" s="89"/>
      <c r="J37" s="6"/>
      <c r="K37" s="6"/>
      <c r="L37" s="6"/>
      <c r="M37" s="6"/>
      <c r="N37" s="6"/>
      <c r="O37" s="6"/>
      <c r="P37" s="9"/>
      <c r="Q37" s="9"/>
      <c r="R37" s="9"/>
      <c r="S37" s="9"/>
      <c r="T37" s="6"/>
      <c r="U37" s="6"/>
      <c r="V37" s="6"/>
    </row>
    <row r="38" spans="1:22" s="2" customFormat="1" ht="35.1" customHeight="1">
      <c r="A38" s="96"/>
      <c r="B38" s="171"/>
      <c r="C38" s="202"/>
      <c r="D38" s="88"/>
      <c r="E38" s="89"/>
      <c r="F38" s="89"/>
      <c r="G38" s="89"/>
      <c r="H38" s="89"/>
      <c r="J38" s="6"/>
      <c r="K38" s="6"/>
      <c r="L38" s="6"/>
      <c r="M38" s="6"/>
      <c r="N38" s="6"/>
      <c r="O38" s="6"/>
      <c r="P38" s="9"/>
      <c r="Q38" s="9"/>
      <c r="R38" s="9"/>
      <c r="S38" s="9"/>
      <c r="T38" s="6"/>
      <c r="U38" s="6"/>
      <c r="V38" s="6"/>
    </row>
    <row r="39" spans="1:22" s="2" customFormat="1" ht="35.1" customHeight="1">
      <c r="A39" s="92"/>
      <c r="B39" s="184"/>
      <c r="C39" s="125"/>
      <c r="D39" s="88"/>
      <c r="E39" s="89"/>
      <c r="F39" s="89"/>
      <c r="G39" s="89"/>
      <c r="H39" s="89"/>
      <c r="J39" s="6"/>
      <c r="K39" s="6"/>
      <c r="L39" s="6"/>
      <c r="M39" s="6"/>
      <c r="N39" s="6"/>
      <c r="O39" s="6"/>
      <c r="P39" s="9"/>
      <c r="Q39" s="9"/>
      <c r="R39" s="9"/>
      <c r="S39" s="9"/>
      <c r="T39" s="6"/>
      <c r="U39" s="6"/>
      <c r="V39" s="6"/>
    </row>
    <row r="40" spans="1:22" s="2" customFormat="1" ht="35.1" customHeight="1">
      <c r="A40" s="94"/>
      <c r="B40" s="169"/>
      <c r="C40" s="135"/>
      <c r="D40" s="88"/>
      <c r="E40" s="89"/>
      <c r="F40" s="89"/>
      <c r="G40" s="89"/>
      <c r="H40" s="89"/>
      <c r="J40" s="6"/>
      <c r="K40" s="6"/>
      <c r="L40" s="6"/>
      <c r="M40" s="6"/>
      <c r="N40" s="6"/>
      <c r="O40" s="6"/>
      <c r="P40" s="9"/>
      <c r="Q40" s="9"/>
      <c r="R40" s="9"/>
      <c r="S40" s="9"/>
      <c r="T40" s="6"/>
      <c r="U40" s="6"/>
      <c r="V40" s="6"/>
    </row>
    <row r="41" spans="1:22" s="2" customFormat="1" ht="35.1" customHeight="1">
      <c r="A41" s="94"/>
      <c r="B41" s="169"/>
      <c r="C41" s="127"/>
      <c r="D41" s="88"/>
      <c r="E41" s="89"/>
      <c r="F41" s="89"/>
      <c r="G41" s="89"/>
      <c r="H41" s="89"/>
      <c r="J41" s="6"/>
      <c r="K41" s="6"/>
      <c r="L41" s="6"/>
      <c r="M41" s="6"/>
      <c r="N41" s="6"/>
      <c r="O41" s="6"/>
      <c r="P41" s="9"/>
      <c r="Q41" s="9"/>
      <c r="R41" s="9"/>
      <c r="S41" s="9"/>
      <c r="T41" s="6"/>
      <c r="U41" s="6"/>
      <c r="V41" s="6"/>
    </row>
    <row r="42" spans="1:22" ht="35.1" customHeight="1">
      <c r="A42" s="95"/>
      <c r="B42" s="169"/>
      <c r="C42" s="127"/>
      <c r="D42" s="88"/>
      <c r="E42" s="89"/>
      <c r="F42" s="89"/>
      <c r="G42" s="89"/>
      <c r="H42" s="8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2" ht="35.1" customHeight="1">
      <c r="A43" s="95"/>
      <c r="B43" s="169"/>
      <c r="C43" s="127"/>
      <c r="D43" s="88"/>
      <c r="E43" s="89"/>
      <c r="F43" s="89"/>
      <c r="G43" s="89"/>
      <c r="H43" s="8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2" s="2" customFormat="1" ht="18.95" customHeight="1">
      <c r="A44" s="230" t="s">
        <v>18</v>
      </c>
      <c r="B44" s="231"/>
      <c r="C44" s="232"/>
      <c r="D44" s="146"/>
      <c r="E44" s="155">
        <f>SUM(E33:E43)</f>
        <v>0</v>
      </c>
      <c r="F44" s="155">
        <f>SUM(F33:F43)</f>
        <v>0</v>
      </c>
      <c r="G44" s="155">
        <f>SUM(G33:G43)</f>
        <v>0</v>
      </c>
      <c r="H44" s="155">
        <f>SUM(H33:H43)</f>
        <v>0</v>
      </c>
      <c r="J44" s="7"/>
      <c r="K44" s="8"/>
      <c r="L44" s="8"/>
      <c r="M44" s="8"/>
      <c r="N44" s="8"/>
      <c r="O44" s="8"/>
    </row>
    <row r="45" spans="1:22" ht="30">
      <c r="A45" s="222" t="s">
        <v>0</v>
      </c>
      <c r="B45" s="222"/>
      <c r="C45" s="220"/>
      <c r="D45" s="220"/>
      <c r="E45" s="52"/>
      <c r="F45" s="52"/>
      <c r="G45" s="52"/>
      <c r="H45" s="52"/>
    </row>
    <row r="46" spans="1:22" ht="30">
      <c r="A46" s="53" t="str">
        <f>A7</f>
        <v>24. nädal</v>
      </c>
      <c r="B46" s="54">
        <f>(B7)+3</f>
        <v>46184</v>
      </c>
      <c r="C46" s="221"/>
      <c r="D46" s="221"/>
      <c r="E46" s="55"/>
      <c r="F46" s="52"/>
      <c r="G46" s="52"/>
      <c r="H46" s="52"/>
    </row>
    <row r="47" spans="1:22" ht="50.1" customHeight="1">
      <c r="A47" s="84" t="s">
        <v>42</v>
      </c>
      <c r="B47" s="120" t="s">
        <v>2</v>
      </c>
      <c r="C47" s="120" t="s">
        <v>3</v>
      </c>
      <c r="D47" s="121" t="s">
        <v>4</v>
      </c>
      <c r="E47" s="121" t="s">
        <v>5</v>
      </c>
      <c r="F47" s="121" t="s">
        <v>6</v>
      </c>
      <c r="G47" s="121" t="s">
        <v>7</v>
      </c>
      <c r="H47" s="121" t="s">
        <v>8</v>
      </c>
    </row>
    <row r="48" spans="1:22" ht="35.1" customHeight="1">
      <c r="A48" s="90"/>
      <c r="B48" s="171"/>
      <c r="C48" s="134"/>
      <c r="D48" s="89"/>
      <c r="E48" s="89"/>
      <c r="F48" s="89"/>
      <c r="G48" s="89"/>
      <c r="H48" s="89"/>
      <c r="I48" s="40"/>
      <c r="J48" s="44"/>
      <c r="K48" s="27"/>
      <c r="L48" s="27"/>
      <c r="M48" s="27"/>
      <c r="N48" s="27"/>
      <c r="O48" s="27"/>
    </row>
    <row r="49" spans="1:15" ht="35.1" customHeight="1">
      <c r="A49" s="91"/>
      <c r="B49" s="171"/>
      <c r="C49" s="131"/>
      <c r="D49" s="104"/>
      <c r="E49" s="89"/>
      <c r="F49" s="89"/>
      <c r="G49" s="89"/>
      <c r="H49" s="89"/>
      <c r="I49" s="40"/>
      <c r="J49" s="44"/>
      <c r="K49" s="27"/>
      <c r="L49" s="27"/>
      <c r="M49" s="27"/>
      <c r="N49" s="27"/>
      <c r="O49" s="27"/>
    </row>
    <row r="50" spans="1:15" ht="35.1" customHeight="1">
      <c r="A50" s="101"/>
      <c r="B50" s="182"/>
      <c r="C50" s="151"/>
      <c r="D50" s="123"/>
      <c r="E50" s="89"/>
      <c r="F50" s="89"/>
      <c r="G50" s="89"/>
      <c r="H50" s="89"/>
      <c r="I50" s="40"/>
      <c r="J50" s="44"/>
      <c r="K50" s="27"/>
      <c r="L50" s="27"/>
      <c r="M50" s="27"/>
      <c r="N50" s="27"/>
      <c r="O50" s="27"/>
    </row>
    <row r="51" spans="1:15" ht="35.1" customHeight="1">
      <c r="A51" s="94"/>
      <c r="B51" s="169"/>
      <c r="C51" s="127"/>
      <c r="D51" s="88"/>
      <c r="E51" s="89"/>
      <c r="F51" s="89"/>
      <c r="G51" s="89"/>
      <c r="H51" s="89"/>
      <c r="I51" s="40"/>
      <c r="J51" s="44"/>
      <c r="K51" s="27"/>
      <c r="L51" s="27"/>
      <c r="M51" s="27"/>
      <c r="N51" s="27"/>
      <c r="O51" s="27"/>
    </row>
    <row r="52" spans="1:15" ht="35.1" customHeight="1">
      <c r="A52" s="102"/>
      <c r="B52" s="169"/>
      <c r="C52" s="127"/>
      <c r="D52" s="88"/>
      <c r="E52" s="89"/>
      <c r="F52" s="89"/>
      <c r="G52" s="89"/>
      <c r="H52" s="89"/>
      <c r="I52" s="40"/>
      <c r="J52" s="44"/>
      <c r="K52" s="27"/>
      <c r="L52" s="27"/>
      <c r="M52" s="27"/>
      <c r="N52" s="27"/>
      <c r="O52" s="27"/>
    </row>
    <row r="53" spans="1:15" ht="35.1" customHeight="1">
      <c r="A53" s="92"/>
      <c r="B53" s="169"/>
      <c r="C53" s="127"/>
      <c r="D53" s="88"/>
      <c r="E53" s="89"/>
      <c r="F53" s="89"/>
      <c r="G53" s="89"/>
      <c r="H53" s="89"/>
      <c r="I53" s="40"/>
      <c r="J53" s="44"/>
      <c r="K53" s="27"/>
      <c r="L53" s="27"/>
      <c r="M53" s="27"/>
      <c r="N53" s="27"/>
      <c r="O53" s="27"/>
    </row>
    <row r="54" spans="1:15" ht="18.95" customHeight="1">
      <c r="A54" s="230" t="s">
        <v>18</v>
      </c>
      <c r="B54" s="231"/>
      <c r="C54" s="232"/>
      <c r="D54" s="132"/>
      <c r="E54" s="133">
        <f>SUM(E48:E53)</f>
        <v>0</v>
      </c>
      <c r="F54" s="133">
        <f>SUM(F48:F53)</f>
        <v>0</v>
      </c>
      <c r="G54" s="133">
        <f>SUM(G48:G53)</f>
        <v>0</v>
      </c>
      <c r="H54" s="133">
        <f>SUM(H48:H53)</f>
        <v>0</v>
      </c>
      <c r="I54" s="34"/>
      <c r="J54" s="46"/>
      <c r="K54" s="33"/>
      <c r="L54" s="27"/>
      <c r="M54" s="27"/>
      <c r="N54" s="27"/>
      <c r="O54" s="27"/>
    </row>
    <row r="55" spans="1:15" ht="30">
      <c r="A55" s="222" t="s">
        <v>0</v>
      </c>
      <c r="B55" s="222"/>
      <c r="C55" s="220"/>
      <c r="D55" s="220"/>
      <c r="E55" s="52"/>
      <c r="F55" s="52"/>
      <c r="G55" s="52"/>
      <c r="H55" s="52"/>
    </row>
    <row r="56" spans="1:15" ht="30">
      <c r="A56" s="53" t="str">
        <f>A7</f>
        <v>24. nädal</v>
      </c>
      <c r="B56" s="54">
        <f>(B7)+4</f>
        <v>46185</v>
      </c>
      <c r="C56" s="221"/>
      <c r="D56" s="221"/>
      <c r="E56" s="55"/>
      <c r="F56" s="52"/>
      <c r="G56" s="52"/>
      <c r="H56" s="52"/>
    </row>
    <row r="57" spans="1:15" ht="50.1" customHeight="1">
      <c r="A57" s="84" t="s">
        <v>43</v>
      </c>
      <c r="B57" s="120" t="s">
        <v>2</v>
      </c>
      <c r="C57" s="120" t="s">
        <v>3</v>
      </c>
      <c r="D57" s="121" t="s">
        <v>4</v>
      </c>
      <c r="E57" s="121" t="s">
        <v>5</v>
      </c>
      <c r="F57" s="121" t="s">
        <v>6</v>
      </c>
      <c r="G57" s="121" t="s">
        <v>7</v>
      </c>
      <c r="H57" s="121" t="s">
        <v>8</v>
      </c>
      <c r="I57" s="34"/>
      <c r="J57" s="68"/>
      <c r="K57" s="33"/>
      <c r="L57" s="27"/>
      <c r="M57" s="27"/>
      <c r="N57" s="27"/>
      <c r="O57" s="27"/>
    </row>
    <row r="58" spans="1:15" ht="35.1" customHeight="1">
      <c r="A58" s="96"/>
      <c r="B58" s="183"/>
      <c r="C58" s="161"/>
      <c r="D58" s="89"/>
      <c r="E58" s="89"/>
      <c r="F58" s="89"/>
      <c r="G58" s="89"/>
      <c r="H58" s="89"/>
      <c r="I58" s="39"/>
      <c r="J58" s="68"/>
      <c r="K58" s="33"/>
      <c r="L58" s="27"/>
      <c r="M58" s="27"/>
      <c r="N58" s="27"/>
      <c r="O58" s="27"/>
    </row>
    <row r="59" spans="1:15" ht="35.1" customHeight="1">
      <c r="A59" s="91"/>
      <c r="B59" s="174"/>
      <c r="C59" s="161"/>
      <c r="D59" s="104"/>
      <c r="E59" s="89"/>
      <c r="F59" s="89"/>
      <c r="G59" s="89"/>
      <c r="H59" s="89"/>
      <c r="I59" s="39"/>
      <c r="J59" s="68"/>
      <c r="K59" s="33"/>
      <c r="L59" s="27"/>
      <c r="M59" s="27"/>
      <c r="N59" s="27"/>
      <c r="O59" s="27"/>
    </row>
    <row r="60" spans="1:15" ht="35.1" customHeight="1">
      <c r="A60" s="96"/>
      <c r="B60" s="175"/>
      <c r="C60" s="159"/>
      <c r="D60" s="104"/>
      <c r="E60" s="89"/>
      <c r="F60" s="89"/>
      <c r="G60" s="89"/>
      <c r="H60" s="89"/>
      <c r="I60" s="39"/>
      <c r="J60" s="68"/>
      <c r="K60" s="33"/>
      <c r="L60" s="27"/>
      <c r="M60" s="27"/>
      <c r="N60" s="27"/>
      <c r="O60" s="27"/>
    </row>
    <row r="61" spans="1:15" ht="35.1" customHeight="1">
      <c r="A61" s="96"/>
      <c r="B61" s="182"/>
      <c r="C61" s="190"/>
      <c r="D61" s="88"/>
      <c r="E61" s="89"/>
      <c r="F61" s="89"/>
      <c r="G61" s="89"/>
      <c r="H61" s="89"/>
      <c r="I61" s="39"/>
      <c r="J61" s="68"/>
      <c r="K61" s="33"/>
      <c r="L61" s="27"/>
      <c r="M61" s="27"/>
      <c r="N61" s="27"/>
      <c r="O61" s="27"/>
    </row>
    <row r="62" spans="1:15" ht="35.1" customHeight="1">
      <c r="A62" s="96"/>
      <c r="B62" s="114"/>
      <c r="C62" s="134"/>
      <c r="D62" s="88"/>
      <c r="E62" s="89"/>
      <c r="F62" s="89"/>
      <c r="G62" s="89"/>
      <c r="H62" s="89"/>
      <c r="I62" s="39"/>
      <c r="J62" s="68"/>
      <c r="K62" s="33"/>
      <c r="L62" s="27"/>
      <c r="M62" s="27"/>
      <c r="N62" s="27"/>
      <c r="O62" s="27"/>
    </row>
    <row r="63" spans="1:15" ht="35.1" customHeight="1">
      <c r="A63" s="96"/>
      <c r="B63" s="165"/>
      <c r="C63" s="143"/>
      <c r="D63" s="132"/>
      <c r="E63" s="107"/>
      <c r="F63" s="107"/>
      <c r="G63" s="107"/>
      <c r="H63" s="107"/>
      <c r="I63" s="39"/>
      <c r="J63" s="68"/>
      <c r="K63" s="33"/>
      <c r="L63" s="27"/>
      <c r="M63" s="27"/>
      <c r="N63" s="27"/>
      <c r="O63" s="27"/>
    </row>
    <row r="64" spans="1:15" ht="35.1" customHeight="1">
      <c r="A64" s="91"/>
      <c r="B64" s="184"/>
      <c r="C64" s="125"/>
      <c r="D64" s="88"/>
      <c r="E64" s="89"/>
      <c r="F64" s="89"/>
      <c r="G64" s="89"/>
      <c r="H64" s="89"/>
      <c r="I64" s="39"/>
      <c r="J64" s="68"/>
      <c r="K64" s="33"/>
      <c r="L64" s="27"/>
      <c r="M64" s="27"/>
      <c r="N64" s="27"/>
      <c r="O64" s="27"/>
    </row>
    <row r="65" spans="1:16" ht="35.1" customHeight="1">
      <c r="A65" s="96"/>
      <c r="B65" s="169"/>
      <c r="C65" s="126"/>
      <c r="D65" s="88"/>
      <c r="E65" s="89"/>
      <c r="F65" s="89"/>
      <c r="G65" s="89"/>
      <c r="H65" s="89"/>
    </row>
    <row r="66" spans="1:16" ht="35.1" customHeight="1">
      <c r="A66" s="96"/>
      <c r="B66" s="169"/>
      <c r="C66" s="127"/>
      <c r="D66" s="88"/>
      <c r="E66" s="89"/>
      <c r="F66" s="89"/>
      <c r="G66" s="89"/>
      <c r="H66" s="89"/>
      <c r="I66" s="3"/>
      <c r="J66" s="3"/>
      <c r="K66" s="3"/>
      <c r="L66" s="3"/>
    </row>
    <row r="67" spans="1:16" ht="35.1" customHeight="1">
      <c r="A67" s="95"/>
      <c r="B67" s="169"/>
      <c r="C67" s="127"/>
      <c r="D67" s="88"/>
      <c r="E67" s="89"/>
      <c r="F67" s="89"/>
      <c r="G67" s="89"/>
      <c r="H67" s="89"/>
    </row>
    <row r="68" spans="1:16" ht="35.1" customHeight="1">
      <c r="A68" s="95"/>
      <c r="B68" s="197"/>
      <c r="C68" s="127"/>
      <c r="D68" s="88"/>
      <c r="E68" s="89"/>
      <c r="F68" s="89"/>
      <c r="G68" s="89"/>
      <c r="H68" s="89"/>
    </row>
    <row r="69" spans="1:16" ht="18.95" customHeight="1">
      <c r="A69" s="253" t="s">
        <v>18</v>
      </c>
      <c r="B69" s="254"/>
      <c r="C69" s="255"/>
      <c r="D69" s="136"/>
      <c r="E69" s="137">
        <f>SUM(E58:E68)</f>
        <v>0</v>
      </c>
      <c r="F69" s="137">
        <f>SUM(F58:F68)</f>
        <v>0</v>
      </c>
      <c r="G69" s="137">
        <f>SUM(G58:G68)</f>
        <v>0</v>
      </c>
      <c r="H69" s="137">
        <f>SUM(H58:H68)</f>
        <v>0</v>
      </c>
    </row>
    <row r="70" spans="1:16" ht="18.95" customHeight="1">
      <c r="A70" s="223" t="s">
        <v>46</v>
      </c>
      <c r="B70" s="224"/>
      <c r="C70" s="224"/>
      <c r="D70" s="225"/>
      <c r="E70" s="138">
        <f>AVERAGE(E29,E16)</f>
        <v>527.31500000000005</v>
      </c>
      <c r="F70" s="24">
        <f>AVERAGE(F16,F29,F44,F54,F69)</f>
        <v>27.6904</v>
      </c>
      <c r="G70" s="24">
        <f>AVERAGE(G16,G29,G44,G54,G69)</f>
        <v>7.6654</v>
      </c>
      <c r="H70" s="24">
        <f>AVERAGE(H16,H29,H44,H54,H69)</f>
        <v>7.7994000000000003</v>
      </c>
    </row>
    <row r="71" spans="1:16" ht="18.95" customHeight="1">
      <c r="A71" s="65"/>
      <c r="B71" s="57"/>
      <c r="C71" s="226" t="s">
        <v>47</v>
      </c>
      <c r="D71" s="227"/>
      <c r="E71" s="163"/>
      <c r="F71" s="139">
        <f>F70*4/E70*100</f>
        <v>21.004826337198825</v>
      </c>
      <c r="G71" s="139">
        <f>G70*9/E70*100</f>
        <v>13.082995932222675</v>
      </c>
      <c r="H71" s="139">
        <f>H70*4/E70*100</f>
        <v>5.9163118818922271</v>
      </c>
    </row>
    <row r="72" spans="1:16" ht="18.95" customHeight="1">
      <c r="A72" s="66"/>
      <c r="B72" s="58"/>
      <c r="C72" s="228" t="s">
        <v>48</v>
      </c>
      <c r="D72" s="229"/>
      <c r="E72" s="163" t="s">
        <v>49</v>
      </c>
      <c r="F72" s="139" t="s">
        <v>50</v>
      </c>
      <c r="G72" s="139" t="s">
        <v>51</v>
      </c>
      <c r="H72" s="139" t="s">
        <v>52</v>
      </c>
    </row>
    <row r="73" spans="1:16" ht="18.95" customHeight="1">
      <c r="A73" s="251" t="s">
        <v>19</v>
      </c>
      <c r="B73" s="251"/>
      <c r="C73" s="251"/>
      <c r="D73" s="251"/>
      <c r="E73" s="252"/>
      <c r="F73" s="252"/>
      <c r="G73" s="252"/>
      <c r="H73" s="252"/>
    </row>
    <row r="74" spans="1:16" ht="18.95" customHeight="1">
      <c r="A74" s="216" t="s">
        <v>20</v>
      </c>
      <c r="B74" s="217"/>
      <c r="C74" s="217"/>
      <c r="D74" s="217"/>
      <c r="E74" s="217"/>
      <c r="F74" s="217"/>
      <c r="G74" s="217"/>
      <c r="H74" s="218"/>
    </row>
    <row r="75" spans="1:16" ht="18.95" customHeight="1">
      <c r="A75" s="43" t="s">
        <v>21</v>
      </c>
      <c r="B75" s="18"/>
      <c r="C75" s="18"/>
      <c r="D75" s="18"/>
      <c r="E75" s="18"/>
      <c r="F75" s="18"/>
      <c r="G75" s="18"/>
      <c r="H75" s="41"/>
    </row>
    <row r="76" spans="1:16" ht="18.95" customHeight="1">
      <c r="A76" s="211" t="s">
        <v>22</v>
      </c>
      <c r="B76" s="212"/>
      <c r="C76" s="212"/>
      <c r="D76" s="212"/>
      <c r="E76" s="212"/>
      <c r="F76" s="212"/>
      <c r="G76" s="212"/>
      <c r="H76" s="213"/>
    </row>
    <row r="77" spans="1:16" ht="18.95" customHeight="1">
      <c r="A77" s="211" t="s">
        <v>23</v>
      </c>
      <c r="B77" s="212"/>
      <c r="C77" s="212"/>
      <c r="D77" s="212"/>
      <c r="E77" s="212"/>
      <c r="F77" s="212"/>
      <c r="G77" s="212"/>
      <c r="H77" s="213"/>
    </row>
    <row r="78" spans="1:16" ht="18.95" customHeight="1">
      <c r="A78" s="211" t="s">
        <v>24</v>
      </c>
      <c r="B78" s="212"/>
      <c r="C78" s="212"/>
      <c r="D78" s="212"/>
      <c r="E78" s="212"/>
      <c r="F78" s="212"/>
      <c r="G78" s="212"/>
      <c r="H78" s="212"/>
      <c r="I78" s="59"/>
      <c r="J78" s="40"/>
      <c r="K78" s="44"/>
      <c r="L78" s="27"/>
      <c r="M78" s="27"/>
      <c r="N78" s="27"/>
      <c r="O78" s="27"/>
      <c r="P78" s="27"/>
    </row>
    <row r="79" spans="1:16" ht="18.95" customHeight="1">
      <c r="A79" s="214" t="s">
        <v>25</v>
      </c>
      <c r="B79" s="214"/>
      <c r="C79" s="214"/>
      <c r="D79" s="214"/>
      <c r="E79" s="214"/>
      <c r="F79" s="214"/>
      <c r="G79" s="214"/>
      <c r="H79" s="256"/>
      <c r="I79" s="71"/>
      <c r="J79" s="72"/>
      <c r="K79" s="73"/>
      <c r="L79" s="30"/>
      <c r="M79" s="27"/>
      <c r="N79" s="27"/>
      <c r="O79" s="27"/>
      <c r="P79" s="27"/>
    </row>
    <row r="80" spans="1:16" ht="18.95" customHeight="1">
      <c r="A80" s="50" t="s">
        <v>26</v>
      </c>
      <c r="B80" s="11" t="s">
        <v>27</v>
      </c>
      <c r="C80" s="16"/>
      <c r="D80" s="16"/>
      <c r="E80" s="17"/>
      <c r="F80" s="17"/>
      <c r="G80" s="17"/>
      <c r="H80" s="17"/>
      <c r="I80" s="59"/>
      <c r="J80" s="74"/>
      <c r="K80" s="35"/>
      <c r="L80" s="30"/>
      <c r="M80" s="27"/>
      <c r="N80" s="27"/>
      <c r="O80" s="27"/>
      <c r="P80" s="27"/>
    </row>
    <row r="81" spans="1:16" ht="18.95" customHeight="1">
      <c r="A81" s="12" t="s">
        <v>28</v>
      </c>
      <c r="B81" s="13" t="s">
        <v>29</v>
      </c>
      <c r="C81" s="18"/>
      <c r="D81" s="18"/>
      <c r="E81" s="19"/>
      <c r="F81" s="19"/>
      <c r="G81" s="19"/>
      <c r="H81" s="19"/>
      <c r="I81" s="59"/>
      <c r="J81" s="40"/>
      <c r="K81" s="75"/>
      <c r="L81" s="33"/>
      <c r="M81" s="27"/>
      <c r="N81" s="27"/>
      <c r="O81" s="27"/>
      <c r="P81" s="27"/>
    </row>
    <row r="82" spans="1:16" ht="18.95" customHeight="1">
      <c r="A82" s="14" t="s">
        <v>30</v>
      </c>
      <c r="B82" s="15" t="s">
        <v>31</v>
      </c>
      <c r="C82" s="21"/>
      <c r="D82" s="21"/>
      <c r="E82" s="22"/>
      <c r="F82" s="22"/>
      <c r="G82" s="22"/>
      <c r="H82" s="22"/>
      <c r="I82" s="59"/>
      <c r="J82" s="76"/>
      <c r="K82" s="45"/>
      <c r="L82" s="33"/>
      <c r="M82" s="27"/>
      <c r="N82" s="27"/>
      <c r="O82" s="27"/>
      <c r="P82" s="27"/>
    </row>
    <row r="83" spans="1:16" ht="18.95" customHeight="1">
      <c r="A83" s="215" t="s">
        <v>32</v>
      </c>
      <c r="B83" s="215"/>
      <c r="C83" s="215"/>
      <c r="D83" s="215"/>
      <c r="E83" s="215"/>
      <c r="F83" s="215"/>
      <c r="G83" s="215"/>
      <c r="H83" s="257"/>
      <c r="I83" s="59"/>
      <c r="J83" s="77"/>
      <c r="K83" s="78"/>
      <c r="L83" s="33"/>
      <c r="M83" s="27"/>
      <c r="N83" s="27"/>
      <c r="O83" s="27"/>
      <c r="P83" s="27"/>
    </row>
    <row r="84" spans="1:16" ht="18">
      <c r="A84" s="209" t="s">
        <v>33</v>
      </c>
      <c r="B84" s="210"/>
      <c r="C84" s="167"/>
      <c r="D84" s="167"/>
      <c r="E84" s="167"/>
      <c r="F84" s="167"/>
      <c r="G84" s="167"/>
      <c r="H84" s="168"/>
      <c r="I84" s="71"/>
      <c r="J84" s="37"/>
      <c r="K84" s="38"/>
      <c r="L84" s="33"/>
      <c r="M84" s="27"/>
      <c r="N84" s="27"/>
      <c r="O84" s="27"/>
      <c r="P84" s="27"/>
    </row>
    <row r="85" spans="1:16" ht="18">
      <c r="I85" s="59"/>
      <c r="J85" s="34"/>
      <c r="K85" s="46"/>
      <c r="L85" s="33"/>
      <c r="M85" s="27"/>
      <c r="N85" s="27"/>
      <c r="O85" s="27"/>
      <c r="P85" s="27"/>
    </row>
    <row r="86" spans="1:16" ht="18">
      <c r="I86" s="59"/>
      <c r="J86" s="34"/>
      <c r="K86" s="68"/>
      <c r="L86" s="33"/>
      <c r="M86" s="27"/>
      <c r="N86" s="27"/>
      <c r="O86" s="27"/>
      <c r="P86" s="27"/>
    </row>
    <row r="87" spans="1:16" ht="18">
      <c r="I87" s="79"/>
      <c r="J87" s="34"/>
      <c r="K87" s="68"/>
      <c r="L87" s="33"/>
      <c r="M87" s="27"/>
      <c r="N87" s="27"/>
      <c r="O87" s="27"/>
      <c r="P87" s="27"/>
    </row>
    <row r="88" spans="1:16" ht="18">
      <c r="I88" s="79"/>
      <c r="J88" s="34"/>
      <c r="K88" s="68"/>
      <c r="L88" s="33"/>
      <c r="M88" s="27"/>
      <c r="N88" s="27"/>
      <c r="O88" s="27"/>
      <c r="P88" s="27"/>
    </row>
  </sheetData>
  <mergeCells count="32">
    <mergeCell ref="C1:C7"/>
    <mergeCell ref="C45:C46"/>
    <mergeCell ref="D45:D46"/>
    <mergeCell ref="A45:B45"/>
    <mergeCell ref="C55:C56"/>
    <mergeCell ref="D55:D56"/>
    <mergeCell ref="A55:B55"/>
    <mergeCell ref="C30:C31"/>
    <mergeCell ref="D30:D31"/>
    <mergeCell ref="A30:B30"/>
    <mergeCell ref="A1:B5"/>
    <mergeCell ref="D1:D7"/>
    <mergeCell ref="A6:B6"/>
    <mergeCell ref="A16:C16"/>
    <mergeCell ref="C72:D72"/>
    <mergeCell ref="C17:C18"/>
    <mergeCell ref="D17:D18"/>
    <mergeCell ref="A17:B17"/>
    <mergeCell ref="A83:H83"/>
    <mergeCell ref="A70:D70"/>
    <mergeCell ref="C71:D71"/>
    <mergeCell ref="A44:C44"/>
    <mergeCell ref="A69:C69"/>
    <mergeCell ref="A29:C29"/>
    <mergeCell ref="A54:C54"/>
    <mergeCell ref="A84:B84"/>
    <mergeCell ref="A76:H76"/>
    <mergeCell ref="A74:H74"/>
    <mergeCell ref="A73:H73"/>
    <mergeCell ref="A77:H77"/>
    <mergeCell ref="A78:H78"/>
    <mergeCell ref="A79:H79"/>
  </mergeCells>
  <pageMargins left="0.23622047244094491" right="0.23622047244094491" top="0.74803149606299213" bottom="0.74803149606299213" header="0.31496062992125984" footer="0.31496062992125984"/>
  <pageSetup paperSize="9" scale="2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7D9C9C6800C459C338440858678F6" ma:contentTypeVersion="14" ma:contentTypeDescription="Create a new document." ma:contentTypeScope="" ma:versionID="a46547713f83707471ea48212644471d">
  <xsd:schema xmlns:xsd="http://www.w3.org/2001/XMLSchema" xmlns:xs="http://www.w3.org/2001/XMLSchema" xmlns:p="http://schemas.microsoft.com/office/2006/metadata/properties" xmlns:ns3="6701a4f5-800b-44fa-bf5f-bc261db538fe" xmlns:ns4="f671aa42-d00e-4959-96d4-a1ad1e0c3285" targetNamespace="http://schemas.microsoft.com/office/2006/metadata/properties" ma:root="true" ma:fieldsID="fb92c864515e9b37e533de5ffd42f618" ns3:_="" ns4:_="">
    <xsd:import namespace="6701a4f5-800b-44fa-bf5f-bc261db538fe"/>
    <xsd:import namespace="f671aa42-d00e-4959-96d4-a1ad1e0c32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1a4f5-800b-44fa-bf5f-bc261db53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aa42-d00e-4959-96d4-a1ad1e0c328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01a4f5-800b-44fa-bf5f-bc261db538fe" xsi:nil="true"/>
  </documentManagement>
</p:properties>
</file>

<file path=customXml/itemProps1.xml><?xml version="1.0" encoding="utf-8"?>
<ds:datastoreItem xmlns:ds="http://schemas.openxmlformats.org/officeDocument/2006/customXml" ds:itemID="{B32E13DF-1E3D-4FAA-8F06-3298CF4D3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1a4f5-800b-44fa-bf5f-bc261db538fe"/>
    <ds:schemaRef ds:uri="f671aa42-d00e-4959-96d4-a1ad1e0c3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E5F626-53CF-45F1-AD89-CAE7D0FB7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EAF19-70DD-45BE-84FC-9E489F964AD3}">
  <ds:schemaRefs>
    <ds:schemaRef ds:uri="http://schemas.microsoft.com/office/2006/metadata/properties"/>
    <ds:schemaRef ds:uri="http://schemas.microsoft.com/office/infopath/2007/PartnerControls"/>
    <ds:schemaRef ds:uri="6701a4f5-800b-44fa-bf5f-bc261db538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3</vt:i4>
      </vt:variant>
    </vt:vector>
  </HeadingPairs>
  <TitlesOfParts>
    <vt:vector size="6" baseType="lpstr">
      <vt:lpstr>IV nädal</vt:lpstr>
      <vt:lpstr>I nädal</vt:lpstr>
      <vt:lpstr>II nädal</vt:lpstr>
      <vt:lpstr>'I nädal'!Prindiala</vt:lpstr>
      <vt:lpstr>'II nädal'!Prindiala</vt:lpstr>
      <vt:lpstr>'IV nädal'!Prindiala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Kaja Kasak</cp:lastModifiedBy>
  <cp:revision/>
  <cp:lastPrinted>2026-05-19T10:35:11Z</cp:lastPrinted>
  <dcterms:created xsi:type="dcterms:W3CDTF">2025-06-09T08:54:09Z</dcterms:created>
  <dcterms:modified xsi:type="dcterms:W3CDTF">2026-05-21T04:16:51Z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0x010100A9D7D9C9C6800C459C338440858678F6</vt:lpwstr>
  </property>
</Properties>
</file>