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aido\Downloads\"/>
    </mc:Choice>
  </mc:AlternateContent>
  <xr:revisionPtr revIDLastSave="0" documentId="8_{E83304BF-11E8-481C-BA25-E6C9B929ADB5}" xr6:coauthVersionLast="47" xr6:coauthVersionMax="47" xr10:uidLastSave="{00000000-0000-0000-0000-000000000000}"/>
  <bookViews>
    <workbookView xWindow="-120" yWindow="-120" windowWidth="29040" windowHeight="15720" tabRatio="878" xr2:uid="{94EC6BD7-78AD-40E0-9A5C-700A491D01AD}"/>
  </bookViews>
  <sheets>
    <sheet name="II nädal" sheetId="4" r:id="rId1"/>
    <sheet name="IV nädal" sheetId="21" r:id="rId2"/>
  </sheets>
  <definedNames>
    <definedName name="_xlnm.Print_Area" localSheetId="0">'II nädal'!$A$1:$H$84</definedName>
    <definedName name="_xlnm.Print_Area" localSheetId="1">'IV nädal'!$A$1:$H$85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1" l="1"/>
  <c r="B58" i="21"/>
  <c r="B48" i="21"/>
  <c r="B22" i="21"/>
  <c r="B57" i="4"/>
  <c r="B47" i="4"/>
  <c r="B32" i="4"/>
  <c r="B22" i="4"/>
  <c r="A57" i="4" l="1"/>
  <c r="A47" i="4"/>
  <c r="A32" i="4"/>
  <c r="A22" i="4"/>
  <c r="A58" i="21"/>
  <c r="A48" i="21"/>
  <c r="A33" i="21"/>
  <c r="A22" i="21"/>
  <c r="E45" i="4"/>
  <c r="F45" i="4"/>
  <c r="G45" i="4"/>
  <c r="H45" i="4"/>
  <c r="H70" i="21"/>
  <c r="G70" i="21"/>
  <c r="F70" i="21"/>
  <c r="E70" i="21"/>
  <c r="H56" i="21"/>
  <c r="G56" i="21"/>
  <c r="F56" i="21"/>
  <c r="E56" i="21"/>
  <c r="H46" i="21"/>
  <c r="G46" i="21"/>
  <c r="F46" i="21"/>
  <c r="E46" i="21"/>
  <c r="H31" i="21"/>
  <c r="G31" i="21"/>
  <c r="F31" i="21"/>
  <c r="E31" i="21"/>
  <c r="H20" i="21"/>
  <c r="G20" i="21"/>
  <c r="F20" i="21"/>
  <c r="E20" i="21"/>
  <c r="E55" i="4"/>
  <c r="F55" i="4"/>
  <c r="G55" i="4"/>
  <c r="H55" i="4"/>
  <c r="E20" i="4"/>
  <c r="E69" i="4"/>
  <c r="E30" i="4"/>
  <c r="H69" i="4"/>
  <c r="F69" i="4"/>
  <c r="G69" i="4"/>
  <c r="F30" i="4"/>
  <c r="G30" i="4"/>
  <c r="H30" i="4"/>
  <c r="H20" i="4"/>
  <c r="F20" i="4"/>
  <c r="G20" i="4"/>
  <c r="G71" i="21" l="1"/>
  <c r="H71" i="21"/>
  <c r="H70" i="4"/>
  <c r="F70" i="4"/>
  <c r="G70" i="4"/>
  <c r="E70" i="4"/>
  <c r="F71" i="21"/>
  <c r="E71" i="21"/>
  <c r="G72" i="21" l="1"/>
  <c r="H71" i="4"/>
  <c r="G71" i="4"/>
  <c r="F71" i="4"/>
  <c r="F72" i="21"/>
  <c r="H72" i="2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<sst xmlns="http://schemas.openxmlformats.org/spreadsheetml/2006/main" count="304" uniqueCount="133">
  <si>
    <t>Koolilõuna menüü</t>
  </si>
  <si>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</si>
  <si>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</si>
  <si>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</si>
  <si>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</si>
  <si>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</si>
  <si>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</si>
  <si>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</si>
  <si>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</si>
  <si>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</si>
  <si>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Riis, vesi, söögisool, toiduõli</t>
  </si>
  <si>
    <t>Salatikaste</t>
  </si>
  <si>
    <t>Seemnesegu</t>
  </si>
  <si>
    <t>Rukkileiva- ja sepikutoodete valik (G)</t>
  </si>
  <si>
    <t>PRIA</t>
  </si>
  <si>
    <t>Piimatooted (piim, keefir) (L)</t>
  </si>
  <si>
    <t>Õun</t>
  </si>
  <si>
    <t>Kokku:</t>
  </si>
  <si>
    <t>Üldinfo menüü kohta</t>
  </si>
  <si>
    <t>Taimetoit võib sisaldada muna- ja piimatooteid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</si>
  <si>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</si>
  <si>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</si>
  <si>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</si>
  <si>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</si>
  <si>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</si>
  <si>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</si>
  <si>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</si>
  <si>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</si>
  <si>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</si>
  <si>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</si>
  <si>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</si>
  <si>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</si>
  <si>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Teisipäev</t>
  </si>
  <si>
    <t>Kolmapäev</t>
  </si>
  <si>
    <t>Pirn</t>
  </si>
  <si>
    <t>Neljapäev</t>
  </si>
  <si>
    <t>Valge redis</t>
  </si>
  <si>
    <t>Reede</t>
  </si>
  <si>
    <t>Kartul, aurutatud</t>
  </si>
  <si>
    <t>Tatar, vesi, söögisool</t>
  </si>
  <si>
    <t>NÄDALA KESKMINE KOKKU:</t>
  </si>
  <si>
    <t>Põhitoitainetest saadav energia osakaal (%E)</t>
  </si>
  <si>
    <t>Nõutud vahemik kahenädala keskmisena</t>
  </si>
  <si>
    <t>700-800 kcal</t>
  </si>
  <si>
    <t>45-60 %E</t>
  </si>
  <si>
    <t>25-40%E</t>
  </si>
  <si>
    <t>10-20%E</t>
  </si>
  <si>
    <t>Allergiat või toidutalumatust põhjustavate koostisosade kohta küsi lisainfot köögipersonalilt</t>
  </si>
  <si>
    <t>Riis, aurutatud</t>
  </si>
  <si>
    <t>Porgand</t>
  </si>
  <si>
    <r>
      <t xml:space="preserve">Kõrvitsaseemned, päevalilleseemned, </t>
    </r>
    <r>
      <rPr>
        <b/>
        <sz val="14"/>
        <rFont val="Dussmann"/>
      </rPr>
      <t>seesamiseemned</t>
    </r>
  </si>
  <si>
    <t>Punane/valge kapsas</t>
  </si>
  <si>
    <t>Tatar, keedetud</t>
  </si>
  <si>
    <t xml:space="preserve">Lõunasöök </t>
  </si>
  <si>
    <t>Jogurti-küüslaugukaste (L)</t>
  </si>
  <si>
    <r>
      <rPr>
        <sz val="14"/>
        <color rgb="FF000000"/>
        <rFont val="Dussmann"/>
      </rPr>
      <t xml:space="preserve">Maitsestamata </t>
    </r>
    <r>
      <rPr>
        <b/>
        <sz val="14"/>
        <color rgb="FF000000"/>
        <rFont val="Dussmann"/>
      </rPr>
      <t>jogurt</t>
    </r>
    <r>
      <rPr>
        <sz val="14"/>
        <color rgb="FF000000"/>
        <rFont val="Dussmann"/>
      </rPr>
      <t>, küüslauk, sidrunimahl, suhkur, söögisool</t>
    </r>
  </si>
  <si>
    <r>
      <t xml:space="preserve">Kõrvitsaseemned, päevalilleseemned, </t>
    </r>
    <r>
      <rPr>
        <b/>
        <sz val="14"/>
        <rFont val="Dussmann"/>
        <charset val="186"/>
      </rPr>
      <t>seesamiseemned</t>
    </r>
  </si>
  <si>
    <t>Hapukoor (L)</t>
  </si>
  <si>
    <t>15. nädal</t>
  </si>
  <si>
    <t>17. nädal</t>
  </si>
  <si>
    <t>Sinepine sealihakaste (G, L)</t>
  </si>
  <si>
    <t xml:space="preserve">Coleslow salat </t>
  </si>
  <si>
    <t>Kanaliha, porgand, paprika, mugulsibul, toiduõli, toidukoor, nisujahu, vesi, söögisool, must pipar,  maitseroheline</t>
  </si>
  <si>
    <t>Õunamahl, õunaäädikas, toiduõli, sidrunimahl, sinepipulber, söögisool, must pipar, maitseroheline</t>
  </si>
  <si>
    <t>Õunamahl, õunaäädikas, toiduõli, sidrunimahl, sinepipulber, söögisool, must pipar, petersell</t>
  </si>
  <si>
    <r>
      <t xml:space="preserve">Sealiha, mugulsibul, </t>
    </r>
    <r>
      <rPr>
        <b/>
        <sz val="14"/>
        <color rgb="FF000000"/>
        <rFont val="Dussmann"/>
        <charset val="186"/>
      </rPr>
      <t>hapukoor</t>
    </r>
    <r>
      <rPr>
        <sz val="14"/>
        <color rgb="FF000000"/>
        <rFont val="Dussmann"/>
      </rPr>
      <t xml:space="preserve">, vesi, toiduõli, </t>
    </r>
    <r>
      <rPr>
        <b/>
        <sz val="14"/>
        <color rgb="FF000000"/>
        <rFont val="Dussmann"/>
        <charset val="186"/>
      </rPr>
      <t>nisujahu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sinep</t>
    </r>
    <r>
      <rPr>
        <sz val="14"/>
        <color rgb="FF000000"/>
        <rFont val="Dussmann"/>
      </rPr>
      <t>, maitseroheline, söögisool, must pipar</t>
    </r>
  </si>
  <si>
    <t>Läätsed (punased/oranžid), kaalikas, porgand, mugulsibul, küüslauk, toiduõli, vesi, loorber, söögisool, must pipar, maitseroheline</t>
  </si>
  <si>
    <t>Sealiha, valge peakapsas, kartul, porgand, kõrvits, brokoli, lillkapsas, pastinaak, rohelised herned, mugulsibul, küüslauk, vesi, seapuljong, loorber, toiduõli, must pipar, söögisool, maitseroheline</t>
  </si>
  <si>
    <r>
      <t xml:space="preserve">Valge/punane peakapsas, porgand, mugulsibul, </t>
    </r>
    <r>
      <rPr>
        <b/>
        <sz val="14"/>
        <color rgb="FF000000"/>
        <rFont val="Dussmann"/>
        <charset val="186"/>
      </rPr>
      <t>hapukoor,</t>
    </r>
    <r>
      <rPr>
        <sz val="14"/>
        <color indexed="8"/>
        <rFont val="Dussmann"/>
        <charset val="186"/>
      </rPr>
      <t xml:space="preserve"> õunaäädikas,  maitseroheline, </t>
    </r>
    <r>
      <rPr>
        <b/>
        <sz val="14"/>
        <color rgb="FF000000"/>
        <rFont val="Dussmann"/>
        <charset val="186"/>
      </rPr>
      <t>sinep,</t>
    </r>
    <r>
      <rPr>
        <sz val="14"/>
        <color indexed="8"/>
        <rFont val="Dussmann"/>
        <charset val="186"/>
      </rPr>
      <t xml:space="preserve"> suhkur, söögisool, must pipar</t>
    </r>
  </si>
  <si>
    <t>Piimatooted (piim) (L)</t>
  </si>
  <si>
    <t>Kanasupp riisiga</t>
  </si>
  <si>
    <t>Kana, porgand, mugulsibul,  küüslauk, paprika, riis, vesi, kanapuljong, sidrunimahl, tšillipipar, toiduõli, must pipar, söögisool, maitseroheline</t>
  </si>
  <si>
    <t>Köögiviljakaste (L)</t>
  </si>
  <si>
    <t>Kapsas, paprika, toiduõli</t>
  </si>
  <si>
    <t>Läätse-köögiviljapada</t>
  </si>
  <si>
    <t xml:space="preserve">Köögiviljasupp </t>
  </si>
  <si>
    <t xml:space="preserve">Sealihasupp  köögiviljadega </t>
  </si>
  <si>
    <t>Köögiviljasupp</t>
  </si>
  <si>
    <t>Kapsas, tomat</t>
  </si>
  <si>
    <r>
      <t xml:space="preserve">Mustsõstar, mustsõstramahl, vesi, </t>
    </r>
    <r>
      <rPr>
        <b/>
        <sz val="14"/>
        <rFont val="Dussmann"/>
        <charset val="186"/>
      </rPr>
      <t>nisumanna</t>
    </r>
    <r>
      <rPr>
        <sz val="14"/>
        <rFont val="Dussmann"/>
        <charset val="186"/>
      </rPr>
      <t>, suhkur</t>
    </r>
  </si>
  <si>
    <t>Koorene lõhehakklihasupp (L)</t>
  </si>
  <si>
    <r>
      <t>Kartul,</t>
    </r>
    <r>
      <rPr>
        <b/>
        <sz val="14"/>
        <color rgb="FF000000"/>
        <rFont val="Dussmann"/>
        <charset val="186"/>
      </rPr>
      <t xml:space="preserve"> lõhehakkliha,</t>
    </r>
    <r>
      <rPr>
        <sz val="14"/>
        <color indexed="8"/>
        <rFont val="Dussmann"/>
        <charset val="186"/>
      </rPr>
      <t xml:space="preserve"> porgand, mugulsibul, vesi, kalapuljong, toidu</t>
    </r>
    <r>
      <rPr>
        <b/>
        <sz val="14"/>
        <color rgb="FF000000"/>
        <rFont val="Dussmann"/>
        <charset val="186"/>
      </rPr>
      <t>koor</t>
    </r>
    <r>
      <rPr>
        <sz val="14"/>
        <color indexed="8"/>
        <rFont val="Dussmann"/>
        <charset val="186"/>
      </rPr>
      <t>, söögisool, must pipar, toiduõli, loorber, till</t>
    </r>
  </si>
  <si>
    <r>
      <t xml:space="preserve">Kartul, porgand, mugulsibul, küüslauk, ingver, toiduõli, vesi, </t>
    </r>
    <r>
      <rPr>
        <b/>
        <sz val="14"/>
        <color rgb="FF000000"/>
        <rFont val="Dussmann"/>
        <charset val="186"/>
      </rPr>
      <t>toidukoor,</t>
    </r>
    <r>
      <rPr>
        <sz val="14"/>
        <color indexed="8"/>
        <rFont val="Dussmann"/>
        <charset val="186"/>
      </rPr>
      <t xml:space="preserve"> söögisool</t>
    </r>
  </si>
  <si>
    <t>Kartulid köögiviljade ja hakklihaga (G)</t>
  </si>
  <si>
    <t>Kapsa-maisisalat</t>
  </si>
  <si>
    <t>Koorene kalahakklihakaste (G, L)</t>
  </si>
  <si>
    <r>
      <t xml:space="preserve">Lõhehakkliha, </t>
    </r>
    <r>
      <rPr>
        <b/>
        <sz val="14"/>
        <color rgb="FF000000"/>
        <rFont val="Dussmann"/>
        <charset val="186"/>
      </rPr>
      <t>toidukoor</t>
    </r>
    <r>
      <rPr>
        <sz val="14"/>
        <color indexed="8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piim</t>
    </r>
    <r>
      <rPr>
        <sz val="14"/>
        <color indexed="8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või</t>
    </r>
    <r>
      <rPr>
        <sz val="14"/>
        <color indexed="8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  <charset val="186"/>
      </rPr>
      <t>, sidrunimahl, söögisool, must pipar, till</t>
    </r>
  </si>
  <si>
    <r>
      <t xml:space="preserve">Porgand, mugulsibul, paprika,küüslauk, köögiviljapuljong, </t>
    </r>
    <r>
      <rPr>
        <b/>
        <sz val="14"/>
        <color rgb="FF000000"/>
        <rFont val="Dussmann"/>
        <charset val="186"/>
      </rPr>
      <t>toidukoor</t>
    </r>
    <r>
      <rPr>
        <sz val="14"/>
        <color rgb="FF000000"/>
        <rFont val="Dussmann"/>
        <charset val="186"/>
      </rPr>
      <t>, toiduõli, söögisool</t>
    </r>
  </si>
  <si>
    <t>Värskekapsahautis hakklihaga</t>
  </si>
  <si>
    <t>Valge peakapsas, porgand, seakkliha, mugulsibul, vesi, toiduõli, söögisool, must pipar, till</t>
  </si>
  <si>
    <t>Valge peakapsas, mais</t>
  </si>
  <si>
    <t>Roomasalat, jääsalat, rukola, spinat, porgand, hernes</t>
  </si>
  <si>
    <t xml:space="preserve">Koorene kanakaste  (G, L) </t>
  </si>
  <si>
    <t>Kapsa- tomatisalat</t>
  </si>
  <si>
    <t>Kapsas, tomat, toiduõli</t>
  </si>
  <si>
    <t>Porgand, roheline hernes, lehtsalatite mix</t>
  </si>
  <si>
    <t>Värskekapsahautis</t>
  </si>
  <si>
    <t>Valge peakapsas, porgand,  mugulsibul, vesi, toiduõli, söögisool, must pipar, till</t>
  </si>
  <si>
    <t>Peedi-küüslaugusalat (L)</t>
  </si>
  <si>
    <t>Keedupeet, küüslauk, söögisool</t>
  </si>
  <si>
    <t>Minestronesupp sealihaga (G)</t>
  </si>
  <si>
    <r>
      <t xml:space="preserve">Sealiha, porgand, kartul, </t>
    </r>
    <r>
      <rPr>
        <b/>
        <sz val="14"/>
        <rFont val="Dussmann"/>
        <charset val="186"/>
      </rPr>
      <t xml:space="preserve">makaronid </t>
    </r>
    <r>
      <rPr>
        <sz val="14"/>
        <rFont val="Dussmann"/>
        <charset val="186"/>
      </rPr>
      <t>(durum</t>
    </r>
    <r>
      <rPr>
        <b/>
        <sz val="14"/>
        <rFont val="Dussmann"/>
        <charset val="186"/>
      </rPr>
      <t>nisu</t>
    </r>
    <r>
      <rPr>
        <sz val="14"/>
        <rFont val="Dussmann"/>
        <charset val="186"/>
      </rPr>
      <t>jahu, veis), suvikõrvits, aeduba, porrulauk, mugulsibul, küüslauk, tomatipasta, vesi, toiduõli, söögisool, tüümian, pune, basiilik</t>
    </r>
  </si>
  <si>
    <t>Paprika, porgand, mugulsibul, küüslauk, paprika,  riis, vesi, sidrunimahl, tšillipipar, toiduõli, must pipar, söögisool, maitseroheline</t>
  </si>
  <si>
    <t>Rabarberikissell vahukoorega (L)</t>
  </si>
  <si>
    <t>Rabarber, õunamahl, vesi, suhkur, vahukoor</t>
  </si>
  <si>
    <t>Peet, porgand, hernes</t>
  </si>
  <si>
    <t xml:space="preserve">Kapsa- tomatisalat </t>
  </si>
  <si>
    <r>
      <rPr>
        <b/>
        <sz val="14"/>
        <rFont val="Dussmann"/>
        <charset val="186"/>
      </rPr>
      <t>Kartul</t>
    </r>
    <r>
      <rPr>
        <sz val="14"/>
        <rFont val="Dussmann"/>
        <charset val="186"/>
      </rPr>
      <t>, seguhakkliha, mugulsibul, porgand, suvikõrvits, paprika, tomatipasta, toiduõli, vesi, söögisool, must pipar</t>
    </r>
  </si>
  <si>
    <t>Kartul köögiviljadega (G)</t>
  </si>
  <si>
    <r>
      <rPr>
        <b/>
        <sz val="14"/>
        <rFont val="Dussmann"/>
        <charset val="186"/>
      </rPr>
      <t>Kartul</t>
    </r>
    <r>
      <rPr>
        <sz val="14"/>
        <rFont val="Dussmann"/>
        <charset val="186"/>
      </rPr>
      <t>, köögiviljamix, mugulsibul, basiilik, pune, toiduõli, vesi, söögisool, must pipar</t>
    </r>
  </si>
  <si>
    <t xml:space="preserve">Kapsa- paprikasalat </t>
  </si>
  <si>
    <t>Kohupiimakreem marjakisselliga (L, VS)</t>
  </si>
  <si>
    <r>
      <rPr>
        <sz val="14"/>
        <color rgb="FF000000"/>
        <rFont val="Dussmann"/>
      </rPr>
      <t>Maitsestamata</t>
    </r>
    <r>
      <rPr>
        <b/>
        <sz val="14"/>
        <color rgb="FF000000"/>
        <rFont val="Dussmann"/>
      </rPr>
      <t xml:space="preserve"> kohupiim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</rPr>
      <t>vahukoor</t>
    </r>
    <r>
      <rPr>
        <sz val="14"/>
        <color rgb="FF000000"/>
        <rFont val="Dussmann"/>
      </rPr>
      <t>, suhkur, vanillisuhkur, marjad, vesi, kartulitärklis</t>
    </r>
  </si>
  <si>
    <t xml:space="preserve">Tomatiline jogurtikaste </t>
  </si>
  <si>
    <r>
      <t xml:space="preserve">Tomatipüree, vesi, mugulsibul, õun, küüslauk, toiduõli, </t>
    </r>
    <r>
      <rPr>
        <b/>
        <sz val="14"/>
        <color rgb="FF000000"/>
        <rFont val="Dussmann"/>
        <charset val="186"/>
      </rPr>
      <t>sinep</t>
    </r>
    <r>
      <rPr>
        <sz val="14"/>
        <color indexed="8"/>
        <rFont val="Dussmann"/>
        <charset val="186"/>
      </rPr>
      <t>, must pipar, jogurt, suhkur, söögisool</t>
    </r>
  </si>
  <si>
    <t>Porgand, mais, porru</t>
  </si>
  <si>
    <t>Riisiroog hakklihaga</t>
  </si>
  <si>
    <t>Mustsõstrajogurti maius(L)</t>
  </si>
  <si>
    <r>
      <t xml:space="preserve">Lehtsalatisegu, porgand, </t>
    </r>
    <r>
      <rPr>
        <sz val="20"/>
        <color rgb="FF000000"/>
        <rFont val="Dussmann"/>
        <charset val="186"/>
      </rPr>
      <t>mais</t>
    </r>
  </si>
  <si>
    <t>Kõrvits</t>
  </si>
  <si>
    <t>Valge peakapsas, kartul, porgand, brokoli, lillkapsas, rohelised herned, mugulsibul, küüslauk, vesi, puljong, loorber, toiduõli, must pipar, söögisool, maitseroheline</t>
  </si>
  <si>
    <t>Mustsõstra mahe mahl, jogurt</t>
  </si>
  <si>
    <t>Porgand, uba, hernes</t>
  </si>
  <si>
    <t xml:space="preserve">Köögivilja hautis </t>
  </si>
  <si>
    <t>Porgand, paprika, kapsas, mugulsibul, toiduõli,  vesi, söögisool, must pipar,  maitseroheline</t>
  </si>
  <si>
    <t>Minestrone supp  (G)</t>
  </si>
  <si>
    <r>
      <t xml:space="preserve">Porgand, kartul, </t>
    </r>
    <r>
      <rPr>
        <b/>
        <sz val="14"/>
        <rFont val="Dussmann"/>
        <charset val="186"/>
      </rPr>
      <t xml:space="preserve">makaronid </t>
    </r>
    <r>
      <rPr>
        <sz val="14"/>
        <rFont val="Dussmann"/>
        <charset val="186"/>
      </rPr>
      <t>(durum</t>
    </r>
    <r>
      <rPr>
        <b/>
        <sz val="14"/>
        <rFont val="Dussmann"/>
        <charset val="186"/>
      </rPr>
      <t>nisu</t>
    </r>
    <r>
      <rPr>
        <sz val="14"/>
        <rFont val="Dussmann"/>
        <charset val="186"/>
      </rPr>
      <t>jahu, veis), suvikõrvits, porrulauk, mugulsibul, küüslauk, tomatipasta, vesi, toiduõli, söögisool, tüümian, pune, basiilik</t>
    </r>
  </si>
  <si>
    <t>Marineeritud kurk, šampinjonid,uba</t>
  </si>
  <si>
    <t>Köögiviljapüreesupp (L)</t>
  </si>
  <si>
    <t>Riisiroog köögiviljadega</t>
  </si>
  <si>
    <r>
      <t>Riis,</t>
    </r>
    <r>
      <rPr>
        <b/>
        <sz val="14"/>
        <color rgb="FF000000"/>
        <rFont val="Dussmann"/>
        <charset val="186"/>
      </rPr>
      <t xml:space="preserve"> köögiviljasegu,</t>
    </r>
    <r>
      <rPr>
        <sz val="14"/>
        <color indexed="8"/>
        <rFont val="Dussmann"/>
        <charset val="186"/>
      </rPr>
      <t xml:space="preserve"> toiduõli, söögisool, ürdid</t>
    </r>
  </si>
  <si>
    <t>Riis,hakkliha, porgand, sibul, toiduõli, söögisool, ürdid</t>
  </si>
  <si>
    <t>Mannavaht piimaga (G,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</si>
</sst>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44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indexed="8"/>
      <name val="Dussmann"/>
      <family val="2"/>
      <charset val="186"/>
    </font>
    <font>
      <b/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4"/>
      <color theme="1"/>
      <name val="Dussmann"/>
      <family val="2"/>
      <charset val="186"/>
    </font>
    <font>
      <b/>
      <sz val="24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2"/>
      <color theme="1"/>
      <name val="Dussmann"/>
    </font>
    <font>
      <sz val="12"/>
      <color rgb="FF000000"/>
      <name val="Dussmann"/>
    </font>
    <font>
      <b/>
      <sz val="12"/>
      <color rgb="FF000000"/>
      <name val="Dussmann"/>
      <charset val="186"/>
    </font>
    <font>
      <sz val="14"/>
      <color rgb="FF000000"/>
      <name val="Dussmann"/>
    </font>
    <font>
      <sz val="12"/>
      <color rgb="FF000000"/>
      <name val="Dussmann"/>
      <charset val="186"/>
    </font>
    <font>
      <sz val="14"/>
      <name val="Dussmann"/>
    </font>
    <font>
      <sz val="14"/>
      <color indexed="8"/>
      <name val="Dussmann"/>
    </font>
    <font>
      <sz val="14"/>
      <color rgb="FF000000"/>
      <name val="Dussmann"/>
      <charset val="186"/>
    </font>
    <font>
      <sz val="12"/>
      <color indexed="8"/>
      <name val="Dussmann"/>
      <charset val="186"/>
    </font>
    <font>
      <sz val="14"/>
      <color indexed="8"/>
      <name val="Dussmann"/>
      <charset val="186"/>
    </font>
    <font>
      <sz val="20"/>
      <name val="Dussmann"/>
      <family val="2"/>
      <charset val="186"/>
    </font>
    <font>
      <sz val="20"/>
      <color indexed="8"/>
      <name val="Dussmann"/>
      <family val="2"/>
      <charset val="186"/>
    </font>
    <font>
      <sz val="20"/>
      <color theme="1"/>
      <name val="Dussmann"/>
      <family val="2"/>
      <charset val="186"/>
    </font>
    <font>
      <b/>
      <sz val="20"/>
      <color indexed="8"/>
      <name val="Dussmann"/>
      <family val="2"/>
      <charset val="186"/>
    </font>
    <font>
      <b/>
      <sz val="16"/>
      <color theme="1"/>
      <name val="Dussmann"/>
      <family val="2"/>
      <charset val="186"/>
    </font>
    <font>
      <b/>
      <sz val="14"/>
      <color rgb="FF000000"/>
      <name val="Dussmann"/>
      <charset val="186"/>
    </font>
    <font>
      <sz val="14"/>
      <name val="Dussmann"/>
      <charset val="186"/>
    </font>
    <font>
      <b/>
      <sz val="14"/>
      <name val="Dussmann"/>
      <charset val="186"/>
    </font>
    <font>
      <sz val="20"/>
      <color theme="1"/>
      <name val="Dussmann"/>
    </font>
    <font>
      <sz val="20"/>
      <color rgb="FF000000"/>
      <name val="Dussmann"/>
    </font>
    <font>
      <sz val="20"/>
      <color indexed="8"/>
      <name val="Dussmann"/>
    </font>
    <font>
      <sz val="20"/>
      <name val="Dussmann"/>
    </font>
    <font>
      <b/>
      <sz val="20"/>
      <color indexed="8"/>
      <name val="Dussmann"/>
    </font>
    <font>
      <b/>
      <sz val="14"/>
      <color rgb="FF000000"/>
      <name val="Dussmann"/>
    </font>
    <font>
      <b/>
      <sz val="14"/>
      <name val="Dussmann"/>
    </font>
    <font>
      <sz val="20"/>
      <color rgb="FF000000"/>
      <name val="Dussmann"/>
      <charset val="186"/>
    </font>
    <font>
      <sz val="20"/>
      <color indexed="8"/>
      <name val="Dussmann"/>
      <charset val="186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0" fontId="4" fillId="0" borderId="0" xfId="0" applyFont="1"/>
    <xf numFmtId="0" fontId="3" fillId="0" borderId="0" xfId="0" applyFont="1"/>
    <xf numFmtId="0" fontId="10" fillId="0" borderId="0" xfId="0" applyFont="1"/>
    <xf numFmtId="0" fontId="10" fillId="3" borderId="0" xfId="0" applyFont="1" applyFill="1"/>
    <xf numFmtId="0" fontId="4" fillId="3" borderId="0" xfId="0" applyFont="1" applyFill="1"/>
    <xf numFmtId="0" fontId="3" fillId="3" borderId="0" xfId="0" applyFont="1" applyFill="1"/>
    <xf numFmtId="49" fontId="9" fillId="0" borderId="0" xfId="0" applyNumberFormat="1" applyFont="1" applyAlignment="1">
      <alignment wrapText="1"/>
    </xf>
    <xf numFmtId="2" fontId="9" fillId="0" borderId="0" xfId="0" applyNumberFormat="1" applyFont="1" applyAlignment="1">
      <alignment wrapText="1"/>
    </xf>
    <xf numFmtId="2" fontId="9" fillId="3" borderId="0" xfId="0" applyNumberFormat="1" applyFont="1" applyFill="1" applyAlignment="1">
      <alignment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12" fillId="4" borderId="4" xfId="0" applyNumberFormat="1" applyFont="1" applyFill="1" applyBorder="1" applyAlignment="1">
      <alignment horizontal="right" vertical="center"/>
    </xf>
    <xf numFmtId="49" fontId="22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165" fontId="9" fillId="3" borderId="0" xfId="0" applyNumberFormat="1" applyFont="1" applyFill="1" applyAlignment="1">
      <alignment horizontal="right" vertical="center" wrapText="1"/>
    </xf>
    <xf numFmtId="49" fontId="23" fillId="3" borderId="0" xfId="0" applyNumberFormat="1" applyFont="1" applyFill="1" applyAlignment="1">
      <alignment vertical="center" wrapText="1"/>
    </xf>
    <xf numFmtId="0" fontId="21" fillId="6" borderId="0" xfId="0" applyFont="1" applyFill="1" applyAlignment="1">
      <alignment horizontal="left" vertical="center" wrapText="1"/>
    </xf>
    <xf numFmtId="165" fontId="9" fillId="0" borderId="0" xfId="0" applyNumberFormat="1" applyFont="1" applyAlignment="1">
      <alignment horizontal="right" vertical="center" wrapText="1"/>
    </xf>
    <xf numFmtId="49" fontId="22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2" fontId="9" fillId="0" borderId="0" xfId="0" applyNumberFormat="1" applyFont="1" applyAlignment="1">
      <alignment horizontal="right" vertical="center" wrapText="1"/>
    </xf>
    <xf numFmtId="49" fontId="23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right" vertical="center" wrapText="1"/>
    </xf>
    <xf numFmtId="0" fontId="23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49" fontId="23" fillId="0" borderId="0" xfId="0" applyNumberFormat="1" applyFont="1" applyAlignment="1">
      <alignment horizontal="left" wrapText="1"/>
    </xf>
    <xf numFmtId="0" fontId="20" fillId="6" borderId="0" xfId="0" applyFont="1" applyFill="1" applyAlignment="1">
      <alignment vertical="center" wrapText="1"/>
    </xf>
    <xf numFmtId="0" fontId="3" fillId="0" borderId="7" xfId="1" applyFont="1" applyBorder="1" applyAlignment="1">
      <alignment vertical="center"/>
    </xf>
    <xf numFmtId="0" fontId="18" fillId="0" borderId="0" xfId="0" applyFont="1" applyAlignment="1">
      <alignment vertical="center"/>
    </xf>
    <xf numFmtId="0" fontId="12" fillId="6" borderId="0" xfId="0" applyFont="1" applyFill="1" applyAlignment="1">
      <alignment vertical="center" wrapText="1"/>
    </xf>
    <xf numFmtId="49" fontId="9" fillId="3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wrapText="1"/>
    </xf>
    <xf numFmtId="2" fontId="9" fillId="3" borderId="0" xfId="0" applyNumberFormat="1" applyFont="1" applyFill="1" applyAlignment="1">
      <alignment horizontal="right" vertical="center" wrapText="1"/>
    </xf>
    <xf numFmtId="0" fontId="3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4" fontId="5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9" fillId="3" borderId="6" xfId="0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>
      <alignment horizontal="right" vertical="center" wrapText="1"/>
    </xf>
    <xf numFmtId="2" fontId="12" fillId="3" borderId="0" xfId="0" applyNumberFormat="1" applyFont="1" applyFill="1" applyAlignment="1">
      <alignment horizontal="right" vertical="center" wrapText="1"/>
    </xf>
    <xf numFmtId="49" fontId="9" fillId="3" borderId="8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right" vertical="center" wrapText="1"/>
    </xf>
    <xf numFmtId="2" fontId="12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left" vertical="center"/>
    </xf>
    <xf numFmtId="2" fontId="12" fillId="3" borderId="6" xfId="0" applyNumberFormat="1" applyFont="1" applyFill="1" applyBorder="1" applyAlignment="1">
      <alignment horizontal="right" vertical="center" wrapText="1"/>
    </xf>
    <xf numFmtId="2" fontId="12" fillId="3" borderId="8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right" vertical="center" wrapText="1"/>
    </xf>
    <xf numFmtId="0" fontId="22" fillId="3" borderId="0" xfId="0" applyFont="1" applyFill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0" fontId="20" fillId="6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9" fontId="23" fillId="0" borderId="0" xfId="2" applyNumberFormat="1" applyFont="1" applyAlignment="1">
      <alignment vertical="center" wrapText="1"/>
    </xf>
    <xf numFmtId="0" fontId="2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4" fillId="0" borderId="0" xfId="0" applyFont="1" applyAlignment="1">
      <alignment horizontal="right" vertical="center"/>
    </xf>
    <xf numFmtId="165" fontId="9" fillId="3" borderId="12" xfId="0" applyNumberFormat="1" applyFont="1" applyFill="1" applyBorder="1" applyAlignment="1">
      <alignment horizontal="right" vertical="center" wrapText="1"/>
    </xf>
    <xf numFmtId="2" fontId="9" fillId="0" borderId="12" xfId="0" applyNumberFormat="1" applyFont="1" applyBorder="1" applyAlignment="1">
      <alignment horizontal="right" vertical="center" wrapText="1"/>
    </xf>
    <xf numFmtId="0" fontId="29" fillId="0" borderId="12" xfId="0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left" vertical="center"/>
    </xf>
    <xf numFmtId="49" fontId="38" fillId="3" borderId="14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2" fontId="9" fillId="0" borderId="16" xfId="0" applyNumberFormat="1" applyFont="1" applyBorder="1" applyAlignment="1">
      <alignment horizontal="right" vertical="center" wrapText="1"/>
    </xf>
    <xf numFmtId="165" fontId="9" fillId="3" borderId="16" xfId="0" applyNumberFormat="1" applyFont="1" applyFill="1" applyBorder="1" applyAlignment="1">
      <alignment horizontal="right" vertical="center" wrapText="1"/>
    </xf>
    <xf numFmtId="49" fontId="26" fillId="0" borderId="16" xfId="0" applyNumberFormat="1" applyFont="1" applyBorder="1" applyAlignment="1">
      <alignment vertical="center" wrapText="1"/>
    </xf>
    <xf numFmtId="0" fontId="33" fillId="0" borderId="16" xfId="0" applyFont="1" applyBorder="1" applyAlignment="1">
      <alignment vertical="center"/>
    </xf>
    <xf numFmtId="0" fontId="29" fillId="3" borderId="16" xfId="0" applyFont="1" applyFill="1" applyBorder="1" applyAlignment="1">
      <alignment vertical="center"/>
    </xf>
    <xf numFmtId="49" fontId="28" fillId="0" borderId="16" xfId="0" applyNumberFormat="1" applyFont="1" applyBorder="1" applyAlignment="1">
      <alignment horizontal="right" vertical="center" wrapText="1"/>
    </xf>
    <xf numFmtId="49" fontId="28" fillId="0" borderId="16" xfId="0" applyNumberFormat="1" applyFont="1" applyBorder="1" applyAlignment="1">
      <alignment vertical="center" wrapText="1"/>
    </xf>
    <xf numFmtId="49" fontId="30" fillId="0" borderId="16" xfId="0" applyNumberFormat="1" applyFont="1" applyBorder="1" applyAlignment="1">
      <alignment vertical="center" wrapText="1"/>
    </xf>
    <xf numFmtId="0" fontId="29" fillId="0" borderId="16" xfId="0" applyFont="1" applyBorder="1" applyAlignment="1">
      <alignment horizontal="right" vertical="center"/>
    </xf>
    <xf numFmtId="0" fontId="29" fillId="0" borderId="16" xfId="0" applyFont="1" applyBorder="1" applyAlignment="1">
      <alignment vertical="center"/>
    </xf>
    <xf numFmtId="0" fontId="35" fillId="3" borderId="16" xfId="0" applyFont="1" applyFill="1" applyBorder="1" applyAlignment="1">
      <alignment vertical="center"/>
    </xf>
    <xf numFmtId="49" fontId="37" fillId="0" borderId="16" xfId="0" applyNumberFormat="1" applyFont="1" applyBorder="1" applyAlignment="1">
      <alignment horizontal="right" vertical="center" wrapText="1"/>
    </xf>
    <xf numFmtId="49" fontId="37" fillId="0" borderId="16" xfId="0" applyNumberFormat="1" applyFont="1" applyBorder="1" applyAlignment="1">
      <alignment vertical="center" wrapText="1"/>
    </xf>
    <xf numFmtId="49" fontId="39" fillId="0" borderId="16" xfId="0" applyNumberFormat="1" applyFont="1" applyBorder="1" applyAlignment="1">
      <alignment vertical="center" wrapText="1"/>
    </xf>
    <xf numFmtId="0" fontId="35" fillId="0" borderId="16" xfId="0" applyFont="1" applyBorder="1" applyAlignment="1">
      <alignment horizontal="right" vertical="center"/>
    </xf>
    <xf numFmtId="0" fontId="35" fillId="0" borderId="16" xfId="0" applyFont="1" applyBorder="1" applyAlignment="1">
      <alignment vertical="center"/>
    </xf>
    <xf numFmtId="49" fontId="38" fillId="0" borderId="16" xfId="0" applyNumberFormat="1" applyFont="1" applyBorder="1" applyAlignment="1">
      <alignment vertical="center" wrapText="1"/>
    </xf>
    <xf numFmtId="49" fontId="36" fillId="0" borderId="16" xfId="0" applyNumberFormat="1" applyFont="1" applyBorder="1" applyAlignment="1">
      <alignment horizontal="right" vertical="center" wrapText="1"/>
    </xf>
    <xf numFmtId="0" fontId="20" fillId="0" borderId="16" xfId="0" applyFont="1" applyBorder="1" applyAlignment="1">
      <alignment vertical="center" wrapText="1"/>
    </xf>
    <xf numFmtId="165" fontId="9" fillId="0" borderId="16" xfId="0" applyNumberFormat="1" applyFont="1" applyBorder="1" applyAlignment="1">
      <alignment horizontal="right" vertical="center" wrapText="1"/>
    </xf>
    <xf numFmtId="49" fontId="37" fillId="0" borderId="17" xfId="0" applyNumberFormat="1" applyFont="1" applyBorder="1" applyAlignment="1">
      <alignment vertical="center" wrapText="1"/>
    </xf>
    <xf numFmtId="0" fontId="22" fillId="3" borderId="16" xfId="0" applyFont="1" applyFill="1" applyBorder="1" applyAlignment="1">
      <alignment horizontal="left" vertical="center" wrapText="1"/>
    </xf>
    <xf numFmtId="165" fontId="9" fillId="3" borderId="16" xfId="0" applyNumberFormat="1" applyFont="1" applyFill="1" applyBorder="1" applyAlignment="1">
      <alignment vertical="center" wrapText="1"/>
    </xf>
    <xf numFmtId="0" fontId="36" fillId="6" borderId="0" xfId="0" applyFont="1" applyFill="1" applyAlignment="1">
      <alignment vertical="center" wrapText="1"/>
    </xf>
    <xf numFmtId="0" fontId="24" fillId="6" borderId="0" xfId="0" applyFont="1" applyFill="1" applyAlignment="1">
      <alignment vertical="center" wrapText="1"/>
    </xf>
    <xf numFmtId="49" fontId="37" fillId="3" borderId="15" xfId="2" applyNumberFormat="1" applyFont="1" applyFill="1" applyBorder="1" applyAlignment="1">
      <alignment vertical="center" wrapText="1"/>
    </xf>
    <xf numFmtId="49" fontId="28" fillId="0" borderId="17" xfId="0" applyNumberFormat="1" applyFont="1" applyBorder="1" applyAlignment="1">
      <alignment vertical="center" wrapText="1"/>
    </xf>
    <xf numFmtId="49" fontId="28" fillId="3" borderId="17" xfId="0" applyNumberFormat="1" applyFont="1" applyFill="1" applyBorder="1" applyAlignment="1">
      <alignment horizontal="left" vertical="center" wrapText="1"/>
    </xf>
    <xf numFmtId="49" fontId="26" fillId="0" borderId="16" xfId="0" applyNumberFormat="1" applyFont="1" applyBorder="1" applyAlignment="1">
      <alignment horizontal="left" vertical="center" wrapText="1"/>
    </xf>
    <xf numFmtId="0" fontId="27" fillId="3" borderId="17" xfId="0" applyFont="1" applyFill="1" applyBorder="1" applyAlignment="1">
      <alignment horizontal="left" vertical="center" wrapText="1"/>
    </xf>
    <xf numFmtId="49" fontId="26" fillId="3" borderId="16" xfId="0" applyNumberFormat="1" applyFont="1" applyFill="1" applyBorder="1" applyAlignment="1">
      <alignment horizontal="left" vertical="center" wrapText="1"/>
    </xf>
    <xf numFmtId="0" fontId="31" fillId="2" borderId="16" xfId="0" applyFont="1" applyFill="1" applyBorder="1" applyAlignment="1">
      <alignment vertical="center"/>
    </xf>
    <xf numFmtId="0" fontId="31" fillId="2" borderId="16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 wrapText="1"/>
    </xf>
    <xf numFmtId="0" fontId="36" fillId="6" borderId="17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left" vertical="center" wrapText="1"/>
    </xf>
    <xf numFmtId="2" fontId="9" fillId="3" borderId="16" xfId="0" applyNumberFormat="1" applyFont="1" applyFill="1" applyBorder="1" applyAlignment="1">
      <alignment horizontal="right" vertical="center" wrapText="1"/>
    </xf>
    <xf numFmtId="49" fontId="37" fillId="0" borderId="17" xfId="0" applyNumberFormat="1" applyFont="1" applyBorder="1" applyAlignment="1">
      <alignment horizontal="left" vertical="center" wrapText="1"/>
    </xf>
    <xf numFmtId="0" fontId="36" fillId="0" borderId="17" xfId="0" applyFont="1" applyBorder="1" applyAlignment="1">
      <alignment vertical="center" wrapText="1"/>
    </xf>
    <xf numFmtId="49" fontId="37" fillId="3" borderId="17" xfId="0" applyNumberFormat="1" applyFont="1" applyFill="1" applyBorder="1" applyAlignment="1">
      <alignment horizontal="left" vertical="center" wrapText="1"/>
    </xf>
    <xf numFmtId="49" fontId="38" fillId="3" borderId="17" xfId="0" applyNumberFormat="1" applyFont="1" applyFill="1" applyBorder="1" applyAlignment="1">
      <alignment vertical="center" wrapText="1"/>
    </xf>
    <xf numFmtId="0" fontId="37" fillId="3" borderId="17" xfId="0" applyFont="1" applyFill="1" applyBorder="1" applyAlignment="1">
      <alignment horizontal="left" vertical="center" wrapText="1"/>
    </xf>
    <xf numFmtId="0" fontId="23" fillId="3" borderId="16" xfId="0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49" fontId="23" fillId="0" borderId="16" xfId="0" applyNumberFormat="1" applyFont="1" applyBorder="1" applyAlignment="1">
      <alignment vertical="center" wrapText="1"/>
    </xf>
    <xf numFmtId="2" fontId="4" fillId="3" borderId="16" xfId="0" applyNumberFormat="1" applyFont="1" applyFill="1" applyBorder="1" applyAlignment="1">
      <alignment horizontal="right" vertical="center" wrapText="1"/>
    </xf>
    <xf numFmtId="2" fontId="12" fillId="3" borderId="16" xfId="0" applyNumberFormat="1" applyFont="1" applyFill="1" applyBorder="1" applyAlignment="1">
      <alignment horizontal="right" vertical="center" wrapText="1"/>
    </xf>
    <xf numFmtId="0" fontId="4" fillId="0" borderId="1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8" fillId="3" borderId="17" xfId="0" applyFont="1" applyFill="1" applyBorder="1" applyAlignment="1">
      <alignment horizontal="left" vertical="center" wrapText="1"/>
    </xf>
    <xf numFmtId="49" fontId="23" fillId="0" borderId="16" xfId="0" applyNumberFormat="1" applyFont="1" applyBorder="1" applyAlignment="1">
      <alignment horizontal="left" vertical="center" wrapText="1"/>
    </xf>
    <xf numFmtId="49" fontId="38" fillId="0" borderId="17" xfId="0" applyNumberFormat="1" applyFont="1" applyBorder="1" applyAlignment="1">
      <alignment vertical="center" wrapText="1"/>
    </xf>
    <xf numFmtId="0" fontId="9" fillId="3" borderId="16" xfId="0" applyFont="1" applyFill="1" applyBorder="1" applyAlignment="1">
      <alignment horizontal="right" vertical="center" wrapText="1"/>
    </xf>
    <xf numFmtId="165" fontId="11" fillId="3" borderId="16" xfId="0" applyNumberFormat="1" applyFont="1" applyFill="1" applyBorder="1" applyAlignment="1">
      <alignment horizontal="right" vertical="center" wrapText="1"/>
    </xf>
    <xf numFmtId="2" fontId="9" fillId="0" borderId="16" xfId="0" applyNumberFormat="1" applyFont="1" applyBorder="1" applyAlignment="1">
      <alignment vertical="center" wrapText="1"/>
    </xf>
    <xf numFmtId="2" fontId="11" fillId="0" borderId="16" xfId="0" applyNumberFormat="1" applyFont="1" applyBorder="1" applyAlignment="1">
      <alignment vertical="center" wrapText="1"/>
    </xf>
    <xf numFmtId="49" fontId="37" fillId="3" borderId="17" xfId="0" applyNumberFormat="1" applyFont="1" applyFill="1" applyBorder="1" applyAlignment="1">
      <alignment vertical="center" wrapText="1"/>
    </xf>
    <xf numFmtId="49" fontId="23" fillId="3" borderId="16" xfId="0" applyNumberFormat="1" applyFont="1" applyFill="1" applyBorder="1" applyAlignment="1">
      <alignment horizontal="left" vertical="center" wrapText="1"/>
    </xf>
    <xf numFmtId="49" fontId="22" fillId="0" borderId="16" xfId="0" applyNumberFormat="1" applyFont="1" applyBorder="1" applyAlignment="1">
      <alignment horizontal="left" vertical="center" wrapText="1"/>
    </xf>
    <xf numFmtId="2" fontId="4" fillId="3" borderId="13" xfId="0" applyNumberFormat="1" applyFont="1" applyFill="1" applyBorder="1" applyAlignment="1">
      <alignment vertical="center" wrapText="1"/>
    </xf>
    <xf numFmtId="2" fontId="12" fillId="3" borderId="13" xfId="0" applyNumberFormat="1" applyFont="1" applyFill="1" applyBorder="1" applyAlignment="1">
      <alignment vertical="center" wrapText="1"/>
    </xf>
    <xf numFmtId="164" fontId="12" fillId="4" borderId="20" xfId="0" applyNumberFormat="1" applyFont="1" applyFill="1" applyBorder="1" applyAlignment="1">
      <alignment horizontal="right" vertical="center"/>
    </xf>
    <xf numFmtId="164" fontId="12" fillId="4" borderId="17" xfId="0" applyNumberFormat="1" applyFont="1" applyFill="1" applyBorder="1" applyAlignment="1">
      <alignment horizontal="right" vertical="center"/>
    </xf>
    <xf numFmtId="164" fontId="12" fillId="4" borderId="16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left" vertical="center" wrapText="1"/>
    </xf>
    <xf numFmtId="0" fontId="23" fillId="0" borderId="16" xfId="0" applyFont="1" applyBorder="1" applyAlignment="1">
      <alignment vertical="center" wrapText="1"/>
    </xf>
    <xf numFmtId="2" fontId="4" fillId="3" borderId="16" xfId="0" applyNumberFormat="1" applyFont="1" applyFill="1" applyBorder="1" applyAlignment="1">
      <alignment vertical="center" wrapText="1"/>
    </xf>
    <xf numFmtId="0" fontId="24" fillId="6" borderId="16" xfId="0" applyFont="1" applyFill="1" applyBorder="1" applyAlignment="1">
      <alignment vertical="center" wrapText="1"/>
    </xf>
    <xf numFmtId="0" fontId="36" fillId="7" borderId="17" xfId="0" applyFont="1" applyFill="1" applyBorder="1" applyAlignment="1">
      <alignment vertical="center" wrapText="1"/>
    </xf>
    <xf numFmtId="2" fontId="12" fillId="3" borderId="16" xfId="0" applyNumberFormat="1" applyFont="1" applyFill="1" applyBorder="1" applyAlignment="1">
      <alignment vertical="center" wrapText="1"/>
    </xf>
    <xf numFmtId="49" fontId="37" fillId="0" borderId="18" xfId="0" applyNumberFormat="1" applyFont="1" applyBorder="1" applyAlignment="1">
      <alignment horizontal="left" vertical="center" wrapText="1"/>
    </xf>
    <xf numFmtId="0" fontId="33" fillId="3" borderId="16" xfId="0" applyFont="1" applyFill="1" applyBorder="1" applyAlignment="1">
      <alignment horizontal="left" vertical="center" wrapText="1"/>
    </xf>
    <xf numFmtId="0" fontId="20" fillId="6" borderId="16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36" fillId="7" borderId="17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23" fillId="0" borderId="17" xfId="0" applyNumberFormat="1" applyFont="1" applyBorder="1" applyAlignment="1">
      <alignment horizontal="left" vertical="center" wrapText="1"/>
    </xf>
    <xf numFmtId="0" fontId="33" fillId="6" borderId="16" xfId="0" applyFont="1" applyFill="1" applyBorder="1" applyAlignment="1">
      <alignment vertical="center" wrapText="1"/>
    </xf>
    <xf numFmtId="0" fontId="40" fillId="0" borderId="16" xfId="0" applyFont="1" applyBorder="1" applyAlignment="1">
      <alignment horizontal="left" vertical="center"/>
    </xf>
    <xf numFmtId="49" fontId="28" fillId="3" borderId="17" xfId="0" applyNumberFormat="1" applyFont="1" applyFill="1" applyBorder="1" applyAlignment="1">
      <alignment vertical="center" wrapText="1"/>
    </xf>
    <xf numFmtId="49" fontId="28" fillId="0" borderId="17" xfId="0" applyNumberFormat="1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6" fillId="3" borderId="16" xfId="0" applyFont="1" applyFill="1" applyBorder="1" applyAlignment="1">
      <alignment horizontal="left" vertical="center" wrapText="1"/>
    </xf>
    <xf numFmtId="49" fontId="33" fillId="0" borderId="16" xfId="0" applyNumberFormat="1" applyFont="1" applyBorder="1" applyAlignment="1">
      <alignment horizontal="left" vertical="center" wrapText="1"/>
    </xf>
    <xf numFmtId="49" fontId="28" fillId="3" borderId="17" xfId="0" applyNumberFormat="1" applyFont="1" applyFill="1" applyBorder="1" applyAlignment="1">
      <alignment vertical="center"/>
    </xf>
    <xf numFmtId="49" fontId="27" fillId="3" borderId="17" xfId="0" applyNumberFormat="1" applyFont="1" applyFill="1" applyBorder="1" applyAlignment="1">
      <alignment vertical="center" wrapText="1"/>
    </xf>
    <xf numFmtId="49" fontId="33" fillId="0" borderId="16" xfId="0" applyNumberFormat="1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49" fontId="26" fillId="3" borderId="12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Border="1" applyAlignment="1">
      <alignment horizontal="right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7" fillId="3" borderId="21" xfId="0" applyFont="1" applyFill="1" applyBorder="1" applyAlignment="1">
      <alignment horizontal="left" vertical="center" wrapText="1"/>
    </xf>
    <xf numFmtId="0" fontId="29" fillId="0" borderId="12" xfId="0" applyFont="1" applyBorder="1" applyAlignment="1">
      <alignment vertical="center"/>
    </xf>
    <xf numFmtId="49" fontId="28" fillId="3" borderId="21" xfId="0" applyNumberFormat="1" applyFont="1" applyFill="1" applyBorder="1" applyAlignment="1">
      <alignment horizontal="left" vertical="center" wrapText="1"/>
    </xf>
    <xf numFmtId="0" fontId="33" fillId="3" borderId="12" xfId="0" applyFont="1" applyFill="1" applyBorder="1" applyAlignment="1">
      <alignment horizontal="left" vertical="center" wrapText="1"/>
    </xf>
    <xf numFmtId="49" fontId="43" fillId="3" borderId="17" xfId="0" applyNumberFormat="1" applyFont="1" applyFill="1" applyBorder="1" applyAlignment="1">
      <alignment horizontal="left" vertical="center" wrapText="1"/>
    </xf>
    <xf numFmtId="49" fontId="37" fillId="3" borderId="0" xfId="0" applyNumberFormat="1" applyFont="1" applyFill="1" applyAlignment="1">
      <alignment vertical="center" wrapText="1"/>
    </xf>
    <xf numFmtId="0" fontId="36" fillId="6" borderId="21" xfId="0" applyFont="1" applyFill="1" applyBorder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49" fontId="26" fillId="3" borderId="0" xfId="5" applyNumberFormat="1" applyFont="1" applyFill="1" applyAlignment="1">
      <alignment vertical="center" wrapText="1"/>
    </xf>
    <xf numFmtId="49" fontId="28" fillId="0" borderId="21" xfId="0" applyNumberFormat="1" applyFont="1" applyBorder="1" applyAlignment="1">
      <alignment horizontal="left" vertical="center" wrapText="1"/>
    </xf>
    <xf numFmtId="0" fontId="27" fillId="3" borderId="12" xfId="0" applyFont="1" applyFill="1" applyBorder="1" applyAlignment="1">
      <alignment vertical="center"/>
    </xf>
    <xf numFmtId="0" fontId="26" fillId="3" borderId="12" xfId="0" applyFont="1" applyFill="1" applyBorder="1" applyAlignment="1">
      <alignment horizontal="left" vertical="center" wrapText="1"/>
    </xf>
    <xf numFmtId="49" fontId="27" fillId="3" borderId="12" xfId="0" applyNumberFormat="1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7" fillId="2" borderId="16" xfId="1" applyFont="1" applyFill="1" applyBorder="1" applyAlignment="1">
      <alignment horizontal="left" vertical="center"/>
    </xf>
    <xf numFmtId="49" fontId="12" fillId="3" borderId="8" xfId="0" applyNumberFormat="1" applyFont="1" applyFill="1" applyBorder="1" applyAlignment="1">
      <alignment horizontal="right" vertical="center" wrapText="1"/>
    </xf>
    <xf numFmtId="49" fontId="12" fillId="3" borderId="18" xfId="0" applyNumberFormat="1" applyFont="1" applyFill="1" applyBorder="1" applyAlignment="1">
      <alignment horizontal="right" vertical="center" wrapText="1"/>
    </xf>
    <xf numFmtId="49" fontId="12" fillId="3" borderId="17" xfId="0" applyNumberFormat="1" applyFont="1" applyFill="1" applyBorder="1" applyAlignment="1">
      <alignment horizontal="right" vertical="center" wrapText="1"/>
    </xf>
    <xf numFmtId="2" fontId="12" fillId="3" borderId="10" xfId="0" applyNumberFormat="1" applyFont="1" applyFill="1" applyBorder="1" applyAlignment="1">
      <alignment horizontal="right" vertical="center" wrapText="1"/>
    </xf>
    <xf numFmtId="2" fontId="12" fillId="3" borderId="5" xfId="0" applyNumberFormat="1" applyFont="1" applyFill="1" applyBorder="1" applyAlignment="1">
      <alignment horizontal="right" vertical="center" wrapText="1"/>
    </xf>
    <xf numFmtId="2" fontId="12" fillId="3" borderId="11" xfId="0" applyNumberFormat="1" applyFont="1" applyFill="1" applyBorder="1" applyAlignment="1">
      <alignment horizontal="right" vertical="center" wrapText="1"/>
    </xf>
    <xf numFmtId="2" fontId="12" fillId="3" borderId="0" xfId="0" applyNumberFormat="1" applyFont="1" applyFill="1" applyAlignment="1">
      <alignment horizontal="right" vertical="center" wrapText="1"/>
    </xf>
    <xf numFmtId="2" fontId="12" fillId="3" borderId="7" xfId="0" applyNumberFormat="1" applyFont="1" applyFill="1" applyBorder="1" applyAlignment="1">
      <alignment horizontal="right" vertical="center" wrapText="1"/>
    </xf>
    <xf numFmtId="2" fontId="12" fillId="3" borderId="1" xfId="0" applyNumberFormat="1" applyFont="1" applyFill="1" applyBorder="1" applyAlignment="1">
      <alignment horizontal="right" vertical="center" wrapText="1"/>
    </xf>
    <xf numFmtId="2" fontId="12" fillId="3" borderId="9" xfId="0" applyNumberFormat="1" applyFont="1" applyFill="1" applyBorder="1" applyAlignment="1">
      <alignment horizontal="right" vertical="center" wrapText="1"/>
    </xf>
    <xf numFmtId="0" fontId="7" fillId="5" borderId="16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right" vertical="center" wrapText="1"/>
    </xf>
    <xf numFmtId="49" fontId="12" fillId="3" borderId="5" xfId="0" applyNumberFormat="1" applyFont="1" applyFill="1" applyBorder="1" applyAlignment="1">
      <alignment horizontal="right" vertical="center" wrapText="1"/>
    </xf>
    <xf numFmtId="49" fontId="12" fillId="3" borderId="11" xfId="0" applyNumberFormat="1" applyFont="1" applyFill="1" applyBorder="1" applyAlignment="1">
      <alignment horizontal="right" vertical="center" wrapText="1"/>
    </xf>
    <xf numFmtId="0" fontId="7" fillId="5" borderId="2" xfId="1" applyFont="1" applyFill="1" applyBorder="1" applyAlignment="1">
      <alignment horizontal="left" vertical="center"/>
    </xf>
    <xf numFmtId="0" fontId="7" fillId="5" borderId="13" xfId="1" applyFont="1" applyFill="1" applyBorder="1" applyAlignment="1">
      <alignment horizontal="left" vertical="center"/>
    </xf>
    <xf numFmtId="0" fontId="7" fillId="2" borderId="19" xfId="1" applyFont="1" applyFill="1" applyBorder="1" applyAlignment="1">
      <alignment horizontal="left" vertical="center"/>
    </xf>
  </cellXfs>
  <cellStyles count="6">
    <cellStyle name="Comma 2" xfId="4" xr:uid="{AA63F2E4-7666-4F28-A928-04E7249AAA48}"/>
    <cellStyle name="Currency 2" xfId="3" xr:uid="{F5F2C77C-317D-4A6E-8379-91B4106E4F78}"/>
    <cellStyle name="Normaallaad" xfId="0" builtinId="0"/>
    <cellStyle name="Normaallaad 2" xfId="1" xr:uid="{827BCEA5-FBC6-42D6-BE9E-A7650FEE73FB}"/>
    <cellStyle name="Normaallaad 2 2" xfId="5" xr:uid="{B6047203-1355-49D9-B5AF-7BEB7BFAF52C}"/>
    <cellStyle name="Normal 2" xfId="2" xr:uid="{0C45AE6B-9D58-4156-BAE8-CEEF84F28A44}"/>
  </cellStyles>
  <dxfs count="0"/>
  <tableStyles count="0" defaultTableStyle="TableStyleMedium2" defaultPivotStyle="PivotStyleLight16"/>
  <colors>
    <mruColors>
      <color rgb="FFF0DFB4"/>
      <color rgb="FFC3F9AB"/>
      <color rgb="FFF2ACC8"/>
      <color rgb="FFE97132"/>
      <color rgb="FFAB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72BA-A324-4873-AF19-5D9A78DA5524}">
  <sheetPr>
    <pageSetUpPr fitToPage="1"/>
  </sheetPr>
  <dimension ref="A1:W88"/>
  <sheetViews>
    <sheetView tabSelected="1" zoomScale="70" zoomScaleNormal="70" workbookViewId="0">
      <selection activeCell="B63" sqref="B63"/>
    </sheetView>
  </sheetViews>
  <sheetFormatPr defaultColWidth="9.25" defaultRowHeight="15"/>
  <cols>
    <col min="1" max="1" width="25.625" style="1" customWidth="1"/>
    <col min="2" max="2" width="73.625" style="1" customWidth="1"/>
    <col min="3" max="3" width="120.625" style="1" customWidth="1"/>
    <col min="4" max="8" width="16.625" style="1" customWidth="1"/>
    <col min="9" max="16384" width="9.25" style="1"/>
  </cols>
  <sheetData>
    <row r="1" spans="1:23" ht="18.95" customHeight="1">
      <c r="A1" s="218" t="e" vm="1">
        <v>#VALUE!</v>
      </c>
      <c r="B1" s="218"/>
      <c r="C1" s="194" t="e" vm="2">
        <v>#VALUE!</v>
      </c>
      <c r="D1" s="194"/>
      <c r="E1" s="52"/>
      <c r="F1" s="52"/>
      <c r="G1" s="52"/>
      <c r="H1" s="52"/>
    </row>
    <row r="2" spans="1:23" ht="18.95" customHeight="1">
      <c r="A2" s="218"/>
      <c r="B2" s="218"/>
      <c r="C2" s="194"/>
      <c r="D2" s="194"/>
      <c r="E2" s="52"/>
      <c r="F2" s="52"/>
      <c r="G2" s="52"/>
      <c r="H2" s="52"/>
    </row>
    <row r="3" spans="1:23" ht="18.95" customHeight="1">
      <c r="A3" s="218"/>
      <c r="B3" s="218"/>
      <c r="C3" s="194"/>
      <c r="D3" s="194"/>
      <c r="E3" s="52"/>
      <c r="F3" s="52"/>
      <c r="G3" s="52"/>
      <c r="H3" s="52"/>
    </row>
    <row r="4" spans="1:23" ht="18.95" customHeight="1">
      <c r="A4" s="218"/>
      <c r="B4" s="218"/>
      <c r="C4" s="194"/>
      <c r="D4" s="194"/>
      <c r="E4" s="52"/>
      <c r="F4" s="52"/>
      <c r="G4" s="52"/>
      <c r="H4" s="52"/>
    </row>
    <row r="5" spans="1:23" ht="18.95" customHeight="1">
      <c r="A5" s="218"/>
      <c r="B5" s="218"/>
      <c r="C5" s="194"/>
      <c r="D5" s="194"/>
      <c r="E5" s="52"/>
      <c r="F5" s="52"/>
      <c r="G5" s="52"/>
      <c r="H5" s="52"/>
    </row>
    <row r="6" spans="1:23" ht="30">
      <c r="A6" s="196" t="s">
        <v>0</v>
      </c>
      <c r="B6" s="196"/>
      <c r="C6" s="194"/>
      <c r="D6" s="194"/>
      <c r="E6" s="52"/>
      <c r="F6" s="52"/>
      <c r="G6" s="52"/>
      <c r="H6" s="52"/>
    </row>
    <row r="7" spans="1:23" ht="30">
      <c r="A7" s="53" t="s">
        <v>58</v>
      </c>
      <c r="B7" s="64">
        <v>46118</v>
      </c>
      <c r="C7" s="195"/>
      <c r="D7" s="195"/>
      <c r="E7" s="55"/>
      <c r="F7" s="52"/>
      <c r="G7" s="52"/>
      <c r="H7" s="52"/>
    </row>
    <row r="8" spans="1:23" s="2" customFormat="1" ht="50.1" customHeight="1">
      <c r="A8" s="81" t="s">
        <v>1</v>
      </c>
      <c r="B8" s="115" t="s">
        <v>2</v>
      </c>
      <c r="C8" s="116" t="s">
        <v>3</v>
      </c>
      <c r="D8" s="117" t="s">
        <v>4</v>
      </c>
      <c r="E8" s="117" t="s">
        <v>5</v>
      </c>
      <c r="F8" s="117" t="s">
        <v>6</v>
      </c>
      <c r="G8" s="117" t="s">
        <v>7</v>
      </c>
      <c r="H8" s="117" t="s">
        <v>8</v>
      </c>
      <c r="J8" s="24"/>
      <c r="K8" s="25"/>
      <c r="L8" s="26"/>
      <c r="M8" s="26"/>
      <c r="N8" s="26"/>
      <c r="O8" s="26"/>
      <c r="P8" s="26"/>
    </row>
    <row r="9" spans="1:23" ht="35.1" customHeight="1">
      <c r="A9" s="94"/>
      <c r="B9" s="82" t="s">
        <v>60</v>
      </c>
      <c r="C9" s="102" t="s">
        <v>65</v>
      </c>
      <c r="D9" s="85">
        <v>140</v>
      </c>
      <c r="E9" s="85">
        <v>111</v>
      </c>
      <c r="F9" s="85">
        <v>4.2</v>
      </c>
      <c r="G9" s="85">
        <v>8.0399999999999991</v>
      </c>
      <c r="H9" s="85">
        <v>5.32</v>
      </c>
      <c r="J9" s="27"/>
      <c r="K9" s="28"/>
      <c r="L9" s="29"/>
      <c r="M9" s="26"/>
      <c r="N9" s="26"/>
      <c r="O9" s="26"/>
      <c r="P9" s="26"/>
    </row>
    <row r="10" spans="1:23" ht="35.1" customHeight="1">
      <c r="A10" s="95" t="s">
        <v>9</v>
      </c>
      <c r="B10" s="140" t="s">
        <v>74</v>
      </c>
      <c r="C10" s="156" t="s">
        <v>66</v>
      </c>
      <c r="D10" s="103">
        <v>20</v>
      </c>
      <c r="E10" s="85">
        <v>22.142857142857142</v>
      </c>
      <c r="F10" s="85">
        <v>2.617142857142857</v>
      </c>
      <c r="G10" s="85">
        <v>0.68571428571428561</v>
      </c>
      <c r="H10" s="85">
        <v>1.0657142857142856</v>
      </c>
      <c r="J10" s="30"/>
      <c r="K10" s="31"/>
      <c r="L10" s="32"/>
      <c r="M10" s="26"/>
      <c r="N10" s="26"/>
      <c r="O10" s="26"/>
      <c r="P10" s="26"/>
    </row>
    <row r="11" spans="1:23" ht="35.1" customHeight="1">
      <c r="A11" s="96"/>
      <c r="B11" s="121" t="s">
        <v>38</v>
      </c>
      <c r="C11" s="134"/>
      <c r="D11" s="84">
        <v>100</v>
      </c>
      <c r="E11" s="85">
        <v>72.5</v>
      </c>
      <c r="F11" s="85">
        <v>15.5</v>
      </c>
      <c r="G11" s="85">
        <v>0.1</v>
      </c>
      <c r="H11" s="85">
        <v>1.9</v>
      </c>
      <c r="J11" s="33"/>
      <c r="K11" s="34"/>
      <c r="L11" s="32"/>
      <c r="M11" s="26"/>
      <c r="N11" s="26"/>
      <c r="O11" s="26"/>
      <c r="P11" s="26"/>
    </row>
    <row r="12" spans="1:23" ht="35.1" customHeight="1">
      <c r="A12" s="96"/>
      <c r="B12" s="121" t="s">
        <v>52</v>
      </c>
      <c r="C12" s="157" t="s">
        <v>39</v>
      </c>
      <c r="D12" s="84">
        <v>100</v>
      </c>
      <c r="E12" s="85">
        <v>80.59999999999998</v>
      </c>
      <c r="F12" s="85">
        <v>16.974999999999998</v>
      </c>
      <c r="G12" s="85">
        <v>0.49999999999999994</v>
      </c>
      <c r="H12" s="85">
        <v>2.9749999999999996</v>
      </c>
      <c r="J12" s="35"/>
      <c r="K12" s="36"/>
      <c r="L12" s="32"/>
      <c r="M12" s="26"/>
      <c r="N12" s="26"/>
      <c r="O12" s="26"/>
      <c r="P12" s="26"/>
    </row>
    <row r="13" spans="1:23" ht="35.1" customHeight="1">
      <c r="A13" s="96"/>
      <c r="B13" s="122" t="s">
        <v>84</v>
      </c>
      <c r="C13" s="119" t="s">
        <v>90</v>
      </c>
      <c r="D13" s="84">
        <v>100</v>
      </c>
      <c r="E13" s="85">
        <v>51</v>
      </c>
      <c r="F13" s="85">
        <v>6.61</v>
      </c>
      <c r="G13" s="85">
        <v>1.4</v>
      </c>
      <c r="H13" s="85">
        <v>1.57</v>
      </c>
      <c r="J13" s="37"/>
      <c r="K13" s="37"/>
      <c r="L13" s="32"/>
      <c r="M13" s="38"/>
      <c r="N13" s="38"/>
      <c r="O13" s="38"/>
      <c r="P13" s="38"/>
    </row>
    <row r="14" spans="1:23" ht="35.1" customHeight="1">
      <c r="A14" s="96"/>
      <c r="B14" s="158" t="s">
        <v>105</v>
      </c>
      <c r="C14" s="156"/>
      <c r="D14" s="84">
        <v>100</v>
      </c>
      <c r="E14" s="120">
        <v>30</v>
      </c>
      <c r="F14" s="120">
        <v>4.97</v>
      </c>
      <c r="G14" s="120">
        <v>0.16700000000000001</v>
      </c>
      <c r="H14" s="120">
        <v>0.96699999999999997</v>
      </c>
      <c r="J14" s="39"/>
      <c r="K14" s="40"/>
      <c r="L14" s="32"/>
      <c r="M14" s="26"/>
      <c r="N14" s="26"/>
      <c r="O14" s="26"/>
      <c r="P14" s="26"/>
    </row>
    <row r="15" spans="1:23" ht="35.1" customHeight="1">
      <c r="A15" s="96"/>
      <c r="B15" s="125" t="s">
        <v>11</v>
      </c>
      <c r="C15" s="126" t="s">
        <v>64</v>
      </c>
      <c r="D15" s="84">
        <v>5</v>
      </c>
      <c r="E15" s="85">
        <v>35.25</v>
      </c>
      <c r="F15" s="85">
        <v>0.03</v>
      </c>
      <c r="G15" s="85">
        <v>3.96</v>
      </c>
      <c r="H15" s="85">
        <v>0.01</v>
      </c>
      <c r="I15" s="3"/>
      <c r="J15" s="33"/>
      <c r="K15" s="159"/>
      <c r="L15" s="32"/>
      <c r="M15" s="26"/>
      <c r="N15" s="26"/>
      <c r="O15" s="26"/>
      <c r="P15" s="26"/>
      <c r="Q15" s="5"/>
      <c r="R15" s="5"/>
      <c r="S15" s="5"/>
      <c r="T15" s="5"/>
      <c r="U15" s="5"/>
      <c r="V15" s="5"/>
      <c r="W15" s="5"/>
    </row>
    <row r="16" spans="1:23" ht="35.1" customHeight="1">
      <c r="A16" s="97"/>
      <c r="B16" s="121" t="s">
        <v>12</v>
      </c>
      <c r="C16" s="142" t="s">
        <v>50</v>
      </c>
      <c r="D16" s="84">
        <v>5</v>
      </c>
      <c r="E16" s="85">
        <v>30.6</v>
      </c>
      <c r="F16" s="85">
        <v>0.08</v>
      </c>
      <c r="G16" s="85">
        <v>2.67</v>
      </c>
      <c r="H16" s="85">
        <v>1.28</v>
      </c>
      <c r="I16" s="3"/>
      <c r="J16" s="33"/>
      <c r="K16" s="67"/>
      <c r="L16" s="32"/>
      <c r="M16" s="26"/>
      <c r="N16" s="26"/>
      <c r="O16" s="26"/>
      <c r="P16" s="26"/>
      <c r="Q16" s="5"/>
      <c r="R16" s="5"/>
      <c r="S16" s="5"/>
      <c r="T16" s="5"/>
      <c r="U16" s="5"/>
      <c r="V16" s="5"/>
      <c r="W16" s="5"/>
    </row>
    <row r="17" spans="1:23" ht="35.1" customHeight="1">
      <c r="A17" s="97"/>
      <c r="B17" s="121" t="s">
        <v>13</v>
      </c>
      <c r="C17" s="128"/>
      <c r="D17" s="84">
        <v>50</v>
      </c>
      <c r="E17" s="85">
        <v>115</v>
      </c>
      <c r="F17" s="85">
        <v>25.1</v>
      </c>
      <c r="G17" s="85">
        <v>0.83</v>
      </c>
      <c r="H17" s="85">
        <v>3.94</v>
      </c>
      <c r="J17" s="41"/>
      <c r="K17" s="67"/>
      <c r="L17" s="32"/>
      <c r="M17" s="26"/>
      <c r="N17" s="26"/>
      <c r="O17" s="26"/>
      <c r="P17" s="26"/>
      <c r="Q17" s="5"/>
      <c r="R17" s="5"/>
      <c r="S17" s="5"/>
      <c r="T17" s="5"/>
      <c r="U17" s="5"/>
      <c r="V17" s="5"/>
      <c r="W17" s="5"/>
    </row>
    <row r="18" spans="1:23" ht="35.1" customHeight="1">
      <c r="A18" s="98" t="s">
        <v>14</v>
      </c>
      <c r="B18" s="121" t="s">
        <v>15</v>
      </c>
      <c r="C18" s="128"/>
      <c r="D18" s="84">
        <v>50</v>
      </c>
      <c r="E18" s="85"/>
      <c r="F18" s="85"/>
      <c r="G18" s="85"/>
      <c r="H18" s="85"/>
      <c r="J18" s="30"/>
      <c r="K18" s="67"/>
      <c r="L18" s="32"/>
      <c r="M18" s="26"/>
      <c r="N18" s="26"/>
      <c r="O18" s="26"/>
      <c r="P18" s="26"/>
      <c r="Q18" s="5"/>
      <c r="R18" s="5"/>
      <c r="S18" s="5"/>
      <c r="T18" s="5"/>
      <c r="U18" s="5"/>
      <c r="V18" s="5"/>
      <c r="W18" s="5"/>
    </row>
    <row r="19" spans="1:23" ht="35.1" customHeight="1">
      <c r="A19" s="98"/>
      <c r="B19" s="154" t="s">
        <v>16</v>
      </c>
      <c r="C19" s="128"/>
      <c r="D19" s="84">
        <v>100</v>
      </c>
      <c r="E19" s="85">
        <v>48.8</v>
      </c>
      <c r="F19" s="85">
        <v>13.48</v>
      </c>
      <c r="G19" s="85">
        <v>0</v>
      </c>
      <c r="H19" s="85">
        <v>0</v>
      </c>
      <c r="I19" s="48"/>
      <c r="J19" s="67"/>
      <c r="K19" s="32"/>
      <c r="L19" s="26"/>
      <c r="M19" s="26"/>
      <c r="N19" s="26"/>
      <c r="O19" s="26"/>
      <c r="P19" s="5"/>
      <c r="Q19" s="5"/>
      <c r="R19" s="5"/>
      <c r="S19" s="5"/>
      <c r="T19" s="5"/>
      <c r="U19" s="5"/>
      <c r="V19" s="5"/>
      <c r="W19" s="5"/>
    </row>
    <row r="20" spans="1:23" s="2" customFormat="1" ht="18.95" customHeight="1">
      <c r="A20" s="207" t="s">
        <v>17</v>
      </c>
      <c r="B20" s="208"/>
      <c r="C20" s="209"/>
      <c r="D20" s="129"/>
      <c r="E20" s="130">
        <f>SUM(E9:E19)</f>
        <v>596.89285714285711</v>
      </c>
      <c r="F20" s="130">
        <f>SUM(F9:F19)</f>
        <v>89.562142857142859</v>
      </c>
      <c r="G20" s="130">
        <f>SUM(G9:G19)</f>
        <v>18.352714285714285</v>
      </c>
      <c r="H20" s="130">
        <f>SUM(H9:H19)</f>
        <v>19.027714285714286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30">
      <c r="A21" s="196" t="s">
        <v>0</v>
      </c>
      <c r="B21" s="196"/>
      <c r="C21" s="194"/>
      <c r="D21" s="194"/>
      <c r="E21" s="52"/>
      <c r="F21" s="52"/>
      <c r="G21" s="52"/>
      <c r="H21" s="52"/>
    </row>
    <row r="22" spans="1:23" ht="30">
      <c r="A22" s="53" t="str">
        <f>A7</f>
        <v>15. nädal</v>
      </c>
      <c r="B22" s="54">
        <f>(B7)+1</f>
        <v>46119</v>
      </c>
      <c r="C22" s="195"/>
      <c r="D22" s="195"/>
      <c r="E22" s="55"/>
      <c r="F22" s="52"/>
      <c r="G22" s="52"/>
      <c r="H22" s="52"/>
    </row>
    <row r="23" spans="1:23" ht="50.1" customHeight="1">
      <c r="A23" s="81" t="s">
        <v>32</v>
      </c>
      <c r="B23" s="116" t="s">
        <v>53</v>
      </c>
      <c r="C23" s="116" t="s">
        <v>3</v>
      </c>
      <c r="D23" s="117" t="s">
        <v>4</v>
      </c>
      <c r="E23" s="117" t="s">
        <v>5</v>
      </c>
      <c r="F23" s="117" t="s">
        <v>6</v>
      </c>
      <c r="G23" s="117" t="s">
        <v>7</v>
      </c>
      <c r="H23" s="117" t="s">
        <v>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35.1" customHeight="1">
      <c r="A24" s="94"/>
      <c r="B24" s="123" t="s">
        <v>70</v>
      </c>
      <c r="C24" s="141" t="s">
        <v>71</v>
      </c>
      <c r="D24" s="85">
        <v>250</v>
      </c>
      <c r="E24" s="85">
        <v>242</v>
      </c>
      <c r="F24" s="85">
        <v>13.8</v>
      </c>
      <c r="G24" s="85">
        <v>15.8</v>
      </c>
      <c r="H24" s="85">
        <v>8.84</v>
      </c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5.1" customHeight="1">
      <c r="A25" s="95" t="s">
        <v>9</v>
      </c>
      <c r="B25" s="123" t="s">
        <v>75</v>
      </c>
      <c r="C25" s="141" t="s">
        <v>102</v>
      </c>
      <c r="D25" s="85">
        <v>50</v>
      </c>
      <c r="E25" s="85">
        <v>40.200000000000003</v>
      </c>
      <c r="F25" s="85">
        <v>3.37</v>
      </c>
      <c r="G25" s="85">
        <v>2.59</v>
      </c>
      <c r="H25" s="85">
        <v>0.60499999999999998</v>
      </c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5.1" customHeight="1">
      <c r="A26" s="99"/>
      <c r="B26" s="118" t="s">
        <v>103</v>
      </c>
      <c r="C26" s="151" t="s">
        <v>104</v>
      </c>
      <c r="D26" s="120">
        <v>160</v>
      </c>
      <c r="E26" s="85">
        <v>113</v>
      </c>
      <c r="F26" s="85">
        <v>21.2</v>
      </c>
      <c r="G26" s="85">
        <v>1.87</v>
      </c>
      <c r="H26" s="85">
        <v>2.98</v>
      </c>
      <c r="I26" s="3"/>
      <c r="J26" s="107"/>
      <c r="K26" s="108"/>
      <c r="L26" s="49"/>
      <c r="M26" s="26"/>
      <c r="N26" s="26"/>
      <c r="O26" s="26"/>
      <c r="P26" s="26"/>
      <c r="Q26" s="5"/>
      <c r="R26" s="5"/>
      <c r="S26" s="5"/>
      <c r="T26" s="5"/>
      <c r="U26" s="5"/>
      <c r="V26" s="5"/>
      <c r="W26" s="5"/>
    </row>
    <row r="27" spans="1:23" ht="35.1" customHeight="1">
      <c r="A27" s="97"/>
      <c r="B27" s="121" t="s">
        <v>13</v>
      </c>
      <c r="C27" s="128"/>
      <c r="D27" s="84">
        <v>50</v>
      </c>
      <c r="E27" s="85">
        <v>115</v>
      </c>
      <c r="F27" s="85">
        <v>25.1</v>
      </c>
      <c r="G27" s="85">
        <v>0.83</v>
      </c>
      <c r="H27" s="85">
        <v>3.94</v>
      </c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35.1" customHeight="1">
      <c r="A28" s="98" t="s">
        <v>14</v>
      </c>
      <c r="B28" s="121" t="s">
        <v>69</v>
      </c>
      <c r="C28" s="128"/>
      <c r="D28" s="84">
        <v>50</v>
      </c>
      <c r="E28" s="85"/>
      <c r="F28" s="85"/>
      <c r="G28" s="85"/>
      <c r="H28" s="85"/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35.1" customHeight="1">
      <c r="A29" s="98"/>
      <c r="B29" s="121" t="s">
        <v>49</v>
      </c>
      <c r="C29" s="128"/>
      <c r="D29" s="84">
        <v>100</v>
      </c>
      <c r="E29" s="85">
        <v>24.2</v>
      </c>
      <c r="F29" s="85">
        <v>4.2</v>
      </c>
      <c r="G29" s="85">
        <v>0.2</v>
      </c>
      <c r="H29" s="85">
        <v>0.5</v>
      </c>
      <c r="I29" s="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s="2" customFormat="1" ht="18.95" customHeight="1">
      <c r="A30" s="207" t="s">
        <v>17</v>
      </c>
      <c r="B30" s="208"/>
      <c r="C30" s="209"/>
      <c r="D30" s="129"/>
      <c r="E30" s="130">
        <f>SUM(E24:E29)</f>
        <v>534.4</v>
      </c>
      <c r="F30" s="130">
        <f>SUM(F24:F29)</f>
        <v>67.67</v>
      </c>
      <c r="G30" s="130">
        <f>SUM(G24:G29)</f>
        <v>21.29</v>
      </c>
      <c r="H30" s="130">
        <f>SUM(H24:H29)</f>
        <v>16.865000000000002</v>
      </c>
      <c r="O30" s="6"/>
      <c r="P30" s="6"/>
      <c r="Q30" s="6"/>
      <c r="R30" s="6"/>
      <c r="S30" s="6"/>
      <c r="T30" s="6"/>
      <c r="U30" s="6"/>
      <c r="V30" s="6"/>
    </row>
    <row r="31" spans="1:23" ht="30">
      <c r="A31" s="196" t="s">
        <v>0</v>
      </c>
      <c r="B31" s="196"/>
      <c r="C31" s="194"/>
      <c r="D31" s="194"/>
      <c r="E31" s="52"/>
      <c r="F31" s="52"/>
      <c r="G31" s="52"/>
      <c r="H31" s="52"/>
    </row>
    <row r="32" spans="1:23" ht="30">
      <c r="A32" s="53" t="str">
        <f>A7</f>
        <v>15. nädal</v>
      </c>
      <c r="B32" s="54">
        <f>(B7)+2</f>
        <v>46120</v>
      </c>
      <c r="C32" s="195"/>
      <c r="D32" s="195"/>
      <c r="E32" s="55"/>
      <c r="F32" s="52"/>
      <c r="G32" s="52"/>
      <c r="H32" s="52"/>
    </row>
    <row r="33" spans="1:22" ht="50.1" customHeight="1">
      <c r="A33" s="81" t="s">
        <v>33</v>
      </c>
      <c r="B33" s="116" t="s">
        <v>2</v>
      </c>
      <c r="C33" s="116" t="s">
        <v>3</v>
      </c>
      <c r="D33" s="117" t="s">
        <v>4</v>
      </c>
      <c r="E33" s="117" t="s">
        <v>5</v>
      </c>
      <c r="F33" s="117" t="s">
        <v>6</v>
      </c>
      <c r="G33" s="117" t="s">
        <v>7</v>
      </c>
      <c r="H33" s="117" t="s">
        <v>8</v>
      </c>
      <c r="O33" s="5"/>
      <c r="P33" s="5"/>
      <c r="Q33" s="5"/>
      <c r="R33" s="5"/>
      <c r="S33" s="5"/>
      <c r="T33" s="5"/>
      <c r="U33" s="5"/>
      <c r="V33" s="5"/>
    </row>
    <row r="34" spans="1:22" s="2" customFormat="1" ht="35.1" customHeight="1">
      <c r="A34" s="99"/>
      <c r="B34" s="186" t="s">
        <v>85</v>
      </c>
      <c r="C34" s="187" t="s">
        <v>86</v>
      </c>
      <c r="D34" s="77">
        <v>140</v>
      </c>
      <c r="E34" s="77">
        <v>197</v>
      </c>
      <c r="F34" s="77">
        <v>6.63</v>
      </c>
      <c r="G34" s="77">
        <v>11.1</v>
      </c>
      <c r="H34" s="77">
        <v>17.600000000000001</v>
      </c>
      <c r="J34" s="6"/>
      <c r="K34" s="6"/>
      <c r="L34" s="6"/>
      <c r="M34" s="6"/>
      <c r="N34" s="6"/>
      <c r="O34" s="6"/>
      <c r="P34" s="9"/>
      <c r="Q34" s="9"/>
      <c r="R34" s="9"/>
      <c r="S34" s="9"/>
      <c r="T34" s="6"/>
      <c r="U34" s="6"/>
      <c r="V34" s="6"/>
    </row>
    <row r="35" spans="1:22" s="2" customFormat="1" ht="25.5">
      <c r="A35" s="95" t="s">
        <v>9</v>
      </c>
      <c r="B35" s="188" t="s">
        <v>72</v>
      </c>
      <c r="C35" s="189" t="s">
        <v>87</v>
      </c>
      <c r="D35" s="80">
        <v>20</v>
      </c>
      <c r="E35" s="77">
        <v>11.8</v>
      </c>
      <c r="F35" s="77">
        <v>0.83799999999999997</v>
      </c>
      <c r="G35" s="77">
        <v>0.78500000000000003</v>
      </c>
      <c r="H35" s="77">
        <v>0.28100000000000003</v>
      </c>
      <c r="J35" s="6"/>
      <c r="K35" s="6"/>
      <c r="L35" s="6"/>
      <c r="M35" s="6"/>
      <c r="N35" s="6"/>
      <c r="O35" s="6"/>
      <c r="P35" s="9"/>
      <c r="Q35" s="9"/>
      <c r="R35" s="9"/>
      <c r="S35" s="9"/>
      <c r="T35" s="6"/>
      <c r="U35" s="6"/>
      <c r="V35" s="6"/>
    </row>
    <row r="36" spans="1:22" s="2" customFormat="1" ht="35.1" customHeight="1">
      <c r="A36" s="99"/>
      <c r="B36" s="121" t="s">
        <v>38</v>
      </c>
      <c r="C36" s="134"/>
      <c r="D36" s="84">
        <v>100</v>
      </c>
      <c r="E36" s="85">
        <v>72.5</v>
      </c>
      <c r="F36" s="85">
        <v>15.5</v>
      </c>
      <c r="G36" s="85">
        <v>0.1</v>
      </c>
      <c r="H36" s="85">
        <v>1.9</v>
      </c>
      <c r="J36" s="181"/>
      <c r="K36" s="69"/>
      <c r="L36" s="49"/>
      <c r="M36" s="26"/>
      <c r="N36" s="26"/>
      <c r="O36" s="26"/>
      <c r="P36" s="26"/>
      <c r="Q36" s="9"/>
      <c r="R36" s="9"/>
      <c r="S36" s="9"/>
      <c r="T36" s="6"/>
      <c r="U36" s="6"/>
      <c r="V36" s="6"/>
    </row>
    <row r="37" spans="1:22" s="2" customFormat="1" ht="35.1" customHeight="1">
      <c r="A37" s="99"/>
      <c r="B37" s="135" t="s">
        <v>48</v>
      </c>
      <c r="C37" s="148" t="s">
        <v>10</v>
      </c>
      <c r="D37" s="84">
        <v>100</v>
      </c>
      <c r="E37" s="85">
        <v>128.75</v>
      </c>
      <c r="F37" s="85">
        <v>28.625</v>
      </c>
      <c r="G37" s="85">
        <v>0.26250000000000001</v>
      </c>
      <c r="H37" s="85">
        <v>2.5</v>
      </c>
      <c r="J37" s="6"/>
      <c r="K37" s="6"/>
      <c r="L37" s="6"/>
      <c r="M37" s="6"/>
      <c r="N37" s="6"/>
      <c r="O37" s="6"/>
      <c r="P37" s="9"/>
      <c r="Q37" s="9"/>
      <c r="R37" s="9"/>
      <c r="S37" s="9"/>
      <c r="T37" s="6"/>
      <c r="U37" s="6"/>
      <c r="V37" s="6"/>
    </row>
    <row r="38" spans="1:22" s="2" customFormat="1" ht="35.1" customHeight="1">
      <c r="A38" s="99"/>
      <c r="B38" s="104" t="s">
        <v>110</v>
      </c>
      <c r="C38" s="160" t="s">
        <v>73</v>
      </c>
      <c r="D38" s="84">
        <v>100</v>
      </c>
      <c r="E38" s="85">
        <v>27.7</v>
      </c>
      <c r="F38" s="85">
        <v>2.83</v>
      </c>
      <c r="G38" s="85">
        <v>1.1100000000000001</v>
      </c>
      <c r="H38" s="85">
        <v>0.84199999999999997</v>
      </c>
      <c r="J38" s="6"/>
      <c r="K38" s="6"/>
      <c r="L38" s="6"/>
      <c r="M38" s="6"/>
      <c r="N38" s="6"/>
      <c r="O38" s="6"/>
      <c r="P38" s="9"/>
      <c r="Q38" s="9"/>
      <c r="R38" s="9"/>
      <c r="S38" s="9"/>
      <c r="T38" s="6"/>
      <c r="U38" s="6"/>
      <c r="V38" s="6"/>
    </row>
    <row r="39" spans="1:22" s="2" customFormat="1" ht="35.1" customHeight="1">
      <c r="A39" s="99"/>
      <c r="B39" s="123" t="s">
        <v>118</v>
      </c>
      <c r="C39" s="160" t="s">
        <v>91</v>
      </c>
      <c r="D39" s="84">
        <v>100</v>
      </c>
      <c r="E39" s="85">
        <v>43.1</v>
      </c>
      <c r="F39" s="85">
        <v>5.17</v>
      </c>
      <c r="G39" s="85">
        <v>0.42299999999999999</v>
      </c>
      <c r="H39" s="85">
        <v>2.9</v>
      </c>
      <c r="J39" s="6"/>
      <c r="K39" s="6"/>
      <c r="L39" s="6"/>
      <c r="M39" s="6"/>
      <c r="N39" s="6"/>
      <c r="O39" s="6"/>
      <c r="P39" s="9"/>
      <c r="Q39" s="9"/>
      <c r="R39" s="9"/>
      <c r="S39" s="9"/>
      <c r="T39" s="6"/>
      <c r="U39" s="6"/>
      <c r="V39" s="6"/>
    </row>
    <row r="40" spans="1:22" s="2" customFormat="1" ht="35.1" customHeight="1">
      <c r="A40" s="96"/>
      <c r="B40" s="125" t="s">
        <v>11</v>
      </c>
      <c r="C40" s="126" t="s">
        <v>64</v>
      </c>
      <c r="D40" s="84">
        <v>5</v>
      </c>
      <c r="E40" s="85">
        <v>35.25</v>
      </c>
      <c r="F40" s="85">
        <v>0.03</v>
      </c>
      <c r="G40" s="85">
        <v>3.96</v>
      </c>
      <c r="H40" s="85">
        <v>0.01</v>
      </c>
      <c r="J40" s="6"/>
      <c r="K40" s="6"/>
      <c r="L40" s="6"/>
      <c r="M40" s="6"/>
      <c r="N40" s="6"/>
      <c r="O40" s="6"/>
      <c r="P40" s="9"/>
      <c r="Q40" s="9"/>
      <c r="R40" s="9"/>
      <c r="S40" s="9"/>
      <c r="T40" s="6"/>
      <c r="U40" s="6"/>
      <c r="V40" s="6"/>
    </row>
    <row r="41" spans="1:22" s="2" customFormat="1" ht="35.1" customHeight="1">
      <c r="A41" s="97"/>
      <c r="B41" s="121" t="s">
        <v>12</v>
      </c>
      <c r="C41" s="142" t="s">
        <v>50</v>
      </c>
      <c r="D41" s="84">
        <v>5</v>
      </c>
      <c r="E41" s="85">
        <v>30.6</v>
      </c>
      <c r="F41" s="85">
        <v>0.08</v>
      </c>
      <c r="G41" s="85">
        <v>2.67</v>
      </c>
      <c r="H41" s="85">
        <v>1.28</v>
      </c>
      <c r="J41" s="6"/>
      <c r="K41" s="6"/>
      <c r="L41" s="6"/>
      <c r="M41" s="6"/>
      <c r="N41" s="6"/>
      <c r="O41" s="6"/>
      <c r="P41" s="9"/>
      <c r="Q41" s="9"/>
      <c r="R41" s="9"/>
      <c r="S41" s="9"/>
      <c r="T41" s="6"/>
      <c r="U41" s="6"/>
      <c r="V41" s="6"/>
    </row>
    <row r="42" spans="1:22" s="2" customFormat="1" ht="35.1" customHeight="1">
      <c r="A42" s="97"/>
      <c r="B42" s="121" t="s">
        <v>13</v>
      </c>
      <c r="C42" s="128"/>
      <c r="D42" s="84">
        <v>50</v>
      </c>
      <c r="E42" s="85">
        <v>115</v>
      </c>
      <c r="F42" s="85">
        <v>25.1</v>
      </c>
      <c r="G42" s="85">
        <v>0.83</v>
      </c>
      <c r="H42" s="85">
        <v>3.94</v>
      </c>
      <c r="J42" s="6"/>
      <c r="K42" s="6"/>
      <c r="L42" s="6"/>
      <c r="M42" s="6"/>
      <c r="N42" s="6"/>
      <c r="O42" s="6"/>
      <c r="P42" s="9"/>
      <c r="Q42" s="9"/>
      <c r="R42" s="9"/>
      <c r="S42" s="9"/>
      <c r="T42" s="6"/>
      <c r="U42" s="6"/>
      <c r="V42" s="6"/>
    </row>
    <row r="43" spans="1:22" ht="35.1" customHeight="1">
      <c r="A43" s="98" t="s">
        <v>14</v>
      </c>
      <c r="B43" s="121" t="s">
        <v>69</v>
      </c>
      <c r="C43" s="128"/>
      <c r="D43" s="84">
        <v>50</v>
      </c>
      <c r="E43" s="85"/>
      <c r="F43" s="85"/>
      <c r="G43" s="85"/>
      <c r="H43" s="8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2" ht="35.1" customHeight="1">
      <c r="A44" s="98"/>
      <c r="B44" s="121" t="s">
        <v>119</v>
      </c>
      <c r="C44" s="128"/>
      <c r="D44" s="84">
        <v>100</v>
      </c>
      <c r="E44" s="85">
        <v>40</v>
      </c>
      <c r="F44" s="85">
        <v>9.24</v>
      </c>
      <c r="G44" s="85">
        <v>0</v>
      </c>
      <c r="H44" s="85">
        <v>0.3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2" s="2" customFormat="1" ht="18.95" customHeight="1">
      <c r="A45" s="207" t="s">
        <v>17</v>
      </c>
      <c r="B45" s="208"/>
      <c r="C45" s="209"/>
      <c r="D45" s="150"/>
      <c r="E45" s="153">
        <f>SUM(E34:E44)</f>
        <v>701.7</v>
      </c>
      <c r="F45" s="153">
        <f>SUM(F34:F44)</f>
        <v>94.042999999999992</v>
      </c>
      <c r="G45" s="153">
        <f>SUM(G34:G44)</f>
        <v>21.240499999999997</v>
      </c>
      <c r="H45" s="153">
        <f>SUM(H34:H44)</f>
        <v>31.553000000000001</v>
      </c>
      <c r="J45" s="7"/>
      <c r="K45" s="8"/>
      <c r="L45" s="8"/>
      <c r="M45" s="8"/>
      <c r="N45" s="8"/>
      <c r="O45" s="8"/>
    </row>
    <row r="46" spans="1:22" ht="30">
      <c r="A46" s="196" t="s">
        <v>0</v>
      </c>
      <c r="B46" s="196"/>
      <c r="C46" s="194"/>
      <c r="D46" s="194"/>
      <c r="E46" s="52"/>
      <c r="F46" s="52"/>
      <c r="G46" s="52"/>
      <c r="H46" s="52"/>
    </row>
    <row r="47" spans="1:22" ht="30">
      <c r="A47" s="53" t="str">
        <f>A7</f>
        <v>15. nädal</v>
      </c>
      <c r="B47" s="54">
        <f>(B7)+3</f>
        <v>46121</v>
      </c>
      <c r="C47" s="195"/>
      <c r="D47" s="195"/>
      <c r="E47" s="55"/>
      <c r="F47" s="52"/>
      <c r="G47" s="52"/>
      <c r="H47" s="52"/>
    </row>
    <row r="48" spans="1:22" ht="50.1" customHeight="1">
      <c r="A48" s="81" t="s">
        <v>35</v>
      </c>
      <c r="B48" s="116" t="s">
        <v>2</v>
      </c>
      <c r="C48" s="116" t="s">
        <v>3</v>
      </c>
      <c r="D48" s="117" t="s">
        <v>4</v>
      </c>
      <c r="E48" s="117" t="s">
        <v>5</v>
      </c>
      <c r="F48" s="117" t="s">
        <v>6</v>
      </c>
      <c r="G48" s="117" t="s">
        <v>7</v>
      </c>
      <c r="H48" s="117" t="s">
        <v>8</v>
      </c>
    </row>
    <row r="49" spans="1:15" ht="35.1" customHeight="1">
      <c r="A49" s="99"/>
      <c r="B49" s="123" t="s">
        <v>76</v>
      </c>
      <c r="C49" s="141" t="s">
        <v>67</v>
      </c>
      <c r="D49" s="85">
        <v>250</v>
      </c>
      <c r="E49" s="85">
        <v>265</v>
      </c>
      <c r="F49" s="85">
        <v>11.8</v>
      </c>
      <c r="G49" s="85">
        <v>16.600000000000001</v>
      </c>
      <c r="H49" s="85">
        <v>14.2</v>
      </c>
      <c r="I49" s="42"/>
      <c r="J49" s="45"/>
      <c r="K49" s="26"/>
      <c r="L49" s="26"/>
      <c r="M49" s="26"/>
      <c r="N49" s="26"/>
      <c r="O49" s="26"/>
    </row>
    <row r="50" spans="1:15" ht="35.1" customHeight="1">
      <c r="A50" s="95" t="s">
        <v>9</v>
      </c>
      <c r="B50" s="123" t="s">
        <v>77</v>
      </c>
      <c r="C50" s="141" t="s">
        <v>120</v>
      </c>
      <c r="D50" s="85">
        <v>50</v>
      </c>
      <c r="E50" s="85">
        <v>28.6</v>
      </c>
      <c r="F50" s="85">
        <v>2.78</v>
      </c>
      <c r="G50" s="85">
        <v>1.22</v>
      </c>
      <c r="H50" s="85">
        <v>0.97899999999999998</v>
      </c>
      <c r="I50" s="42"/>
      <c r="J50" s="45"/>
      <c r="K50" s="26"/>
      <c r="L50" s="26"/>
      <c r="M50" s="26"/>
      <c r="N50" s="26"/>
      <c r="O50" s="26"/>
    </row>
    <row r="51" spans="1:15" ht="35.1" customHeight="1">
      <c r="A51" s="100"/>
      <c r="B51" s="185" t="s">
        <v>117</v>
      </c>
      <c r="C51" s="155" t="s">
        <v>121</v>
      </c>
      <c r="D51" s="84">
        <v>160</v>
      </c>
      <c r="E51" s="85">
        <v>200</v>
      </c>
      <c r="F51" s="85">
        <v>33.799999999999997</v>
      </c>
      <c r="G51" s="85">
        <v>4.57</v>
      </c>
      <c r="H51" s="85">
        <v>5.34</v>
      </c>
      <c r="I51" s="42"/>
      <c r="J51" s="45"/>
      <c r="K51" s="26"/>
      <c r="L51" s="26"/>
      <c r="M51" s="26"/>
      <c r="N51" s="26"/>
      <c r="O51" s="26"/>
    </row>
    <row r="52" spans="1:15" ht="35.1" customHeight="1">
      <c r="A52" s="97"/>
      <c r="B52" s="121" t="s">
        <v>13</v>
      </c>
      <c r="C52" s="128"/>
      <c r="D52" s="84">
        <v>50</v>
      </c>
      <c r="E52" s="85">
        <v>115</v>
      </c>
      <c r="F52" s="85">
        <v>25.1</v>
      </c>
      <c r="G52" s="85">
        <v>0.83</v>
      </c>
      <c r="H52" s="85">
        <v>3.94</v>
      </c>
      <c r="I52" s="42"/>
      <c r="J52" s="45"/>
      <c r="K52" s="26"/>
      <c r="L52" s="26"/>
      <c r="M52" s="26"/>
      <c r="N52" s="26"/>
      <c r="O52" s="26"/>
    </row>
    <row r="53" spans="1:15" ht="35.1" customHeight="1">
      <c r="A53" s="101" t="s">
        <v>14</v>
      </c>
      <c r="B53" s="121" t="s">
        <v>69</v>
      </c>
      <c r="C53" s="128"/>
      <c r="D53" s="84">
        <v>50</v>
      </c>
      <c r="E53" s="85"/>
      <c r="F53" s="85"/>
      <c r="G53" s="85"/>
      <c r="H53" s="85"/>
      <c r="I53" s="42"/>
      <c r="J53" s="45"/>
      <c r="K53" s="26"/>
      <c r="L53" s="26"/>
      <c r="M53" s="26"/>
      <c r="N53" s="26"/>
      <c r="O53" s="26"/>
    </row>
    <row r="54" spans="1:15" ht="35.1" customHeight="1">
      <c r="A54" s="96"/>
      <c r="B54" s="121" t="s">
        <v>36</v>
      </c>
      <c r="C54" s="128"/>
      <c r="D54" s="84">
        <v>100</v>
      </c>
      <c r="E54" s="85">
        <v>18.899999999999999</v>
      </c>
      <c r="F54" s="85">
        <v>2.9</v>
      </c>
      <c r="G54" s="85">
        <v>0.1</v>
      </c>
      <c r="H54" s="85">
        <v>0.8</v>
      </c>
      <c r="I54" s="42"/>
      <c r="J54" s="45"/>
      <c r="K54" s="26"/>
      <c r="L54" s="26"/>
      <c r="M54" s="26"/>
      <c r="N54" s="26"/>
      <c r="O54" s="26"/>
    </row>
    <row r="55" spans="1:15" ht="18.95" customHeight="1">
      <c r="A55" s="207" t="s">
        <v>17</v>
      </c>
      <c r="B55" s="208"/>
      <c r="C55" s="209"/>
      <c r="D55" s="138"/>
      <c r="E55" s="139">
        <f>SUM(E49:E54)</f>
        <v>627.5</v>
      </c>
      <c r="F55" s="139">
        <f>SUM(F49:F54)</f>
        <v>76.38</v>
      </c>
      <c r="G55" s="139">
        <f>SUM(G49:G54)</f>
        <v>23.32</v>
      </c>
      <c r="H55" s="139">
        <f>SUM(H49:H54)</f>
        <v>25.259</v>
      </c>
      <c r="I55" s="33"/>
      <c r="J55" s="47"/>
      <c r="K55" s="32"/>
      <c r="L55" s="26"/>
      <c r="M55" s="26"/>
      <c r="N55" s="26"/>
      <c r="O55" s="26"/>
    </row>
    <row r="56" spans="1:15" ht="30">
      <c r="A56" s="196" t="s">
        <v>0</v>
      </c>
      <c r="B56" s="196"/>
      <c r="C56" s="194"/>
      <c r="D56" s="194"/>
      <c r="E56" s="52"/>
      <c r="F56" s="52"/>
      <c r="G56" s="52"/>
      <c r="H56" s="52"/>
    </row>
    <row r="57" spans="1:15" ht="30">
      <c r="A57" s="53" t="str">
        <f>A7</f>
        <v>15. nädal</v>
      </c>
      <c r="B57" s="54">
        <f>(B7)+4</f>
        <v>46122</v>
      </c>
      <c r="C57" s="195"/>
      <c r="D57" s="195"/>
      <c r="E57" s="55"/>
      <c r="F57" s="52"/>
      <c r="G57" s="52"/>
      <c r="H57" s="52"/>
    </row>
    <row r="58" spans="1:15" ht="50.1" customHeight="1">
      <c r="A58" s="81" t="s">
        <v>37</v>
      </c>
      <c r="B58" s="116" t="s">
        <v>2</v>
      </c>
      <c r="C58" s="116" t="s">
        <v>3</v>
      </c>
      <c r="D58" s="117" t="s">
        <v>4</v>
      </c>
      <c r="E58" s="117" t="s">
        <v>5</v>
      </c>
      <c r="F58" s="117" t="s">
        <v>6</v>
      </c>
      <c r="G58" s="117" t="s">
        <v>7</v>
      </c>
      <c r="H58" s="117" t="s">
        <v>8</v>
      </c>
      <c r="I58" s="33"/>
      <c r="J58" s="67"/>
      <c r="K58" s="32"/>
      <c r="L58" s="26"/>
      <c r="M58" s="26"/>
      <c r="N58" s="26"/>
      <c r="O58" s="26"/>
    </row>
    <row r="59" spans="1:15" ht="36">
      <c r="A59" s="99"/>
      <c r="B59" s="118" t="s">
        <v>83</v>
      </c>
      <c r="C59" s="161" t="s">
        <v>107</v>
      </c>
      <c r="D59" s="85">
        <v>250</v>
      </c>
      <c r="E59" s="85">
        <v>273</v>
      </c>
      <c r="F59" s="85">
        <v>41.7</v>
      </c>
      <c r="G59" s="85">
        <v>2.0299999999999998</v>
      </c>
      <c r="H59" s="85">
        <v>19.7</v>
      </c>
      <c r="I59" s="41"/>
      <c r="J59" s="67"/>
      <c r="K59" s="32"/>
      <c r="L59" s="26"/>
      <c r="M59" s="26"/>
      <c r="N59" s="26"/>
      <c r="O59" s="26"/>
    </row>
    <row r="60" spans="1:15" ht="25.5">
      <c r="A60" s="95" t="s">
        <v>9</v>
      </c>
      <c r="B60" s="133" t="s">
        <v>108</v>
      </c>
      <c r="C60" s="161" t="s">
        <v>109</v>
      </c>
      <c r="D60" s="103">
        <v>50</v>
      </c>
      <c r="E60" s="85">
        <v>58.8</v>
      </c>
      <c r="F60" s="85">
        <v>10.5</v>
      </c>
      <c r="G60" s="85">
        <v>0.78300000000000003</v>
      </c>
      <c r="H60" s="85">
        <v>1.96</v>
      </c>
      <c r="I60" s="41"/>
      <c r="J60" s="67"/>
      <c r="K60" s="32"/>
      <c r="L60" s="26"/>
      <c r="M60" s="26"/>
      <c r="N60" s="26"/>
      <c r="O60" s="26"/>
    </row>
    <row r="61" spans="1:15" ht="35.1" customHeight="1">
      <c r="A61" s="99"/>
      <c r="B61" s="152" t="s">
        <v>54</v>
      </c>
      <c r="C61" s="162" t="s">
        <v>55</v>
      </c>
      <c r="D61" s="84">
        <v>50</v>
      </c>
      <c r="E61" s="85">
        <v>41.65</v>
      </c>
      <c r="F61" s="85">
        <v>2.91</v>
      </c>
      <c r="G61" s="85">
        <v>2.4</v>
      </c>
      <c r="H61" s="85">
        <v>2.0699999999999998</v>
      </c>
      <c r="I61" s="41"/>
      <c r="J61" s="67"/>
      <c r="K61" s="32"/>
      <c r="L61" s="26"/>
      <c r="M61" s="26"/>
      <c r="N61" s="26"/>
      <c r="O61" s="26"/>
    </row>
    <row r="62" spans="1:15" ht="35.1" customHeight="1">
      <c r="A62" s="99"/>
      <c r="B62" s="109" t="s">
        <v>106</v>
      </c>
      <c r="C62" s="141" t="s">
        <v>78</v>
      </c>
      <c r="D62" s="84">
        <v>100</v>
      </c>
      <c r="E62" s="85">
        <v>62.4</v>
      </c>
      <c r="F62" s="85">
        <v>1.59</v>
      </c>
      <c r="G62" s="85">
        <v>0.15</v>
      </c>
      <c r="H62" s="85">
        <v>1.21</v>
      </c>
      <c r="I62" s="41"/>
      <c r="J62" s="67"/>
      <c r="K62" s="32"/>
      <c r="L62" s="26"/>
      <c r="M62" s="26"/>
      <c r="N62" s="26"/>
      <c r="O62" s="26"/>
    </row>
    <row r="63" spans="1:15" ht="35.1" customHeight="1">
      <c r="A63" s="99"/>
      <c r="B63" s="124" t="s">
        <v>122</v>
      </c>
      <c r="C63" s="149"/>
      <c r="D63" s="138">
        <v>100</v>
      </c>
      <c r="E63" s="106">
        <v>52.3</v>
      </c>
      <c r="F63" s="106">
        <v>6.95</v>
      </c>
      <c r="G63" s="106">
        <v>0.76700000000000002</v>
      </c>
      <c r="H63" s="106">
        <v>2.73</v>
      </c>
      <c r="I63" s="41"/>
      <c r="J63" s="67"/>
      <c r="K63" s="32"/>
      <c r="L63" s="26"/>
      <c r="M63" s="26"/>
      <c r="N63" s="26"/>
      <c r="O63" s="26"/>
    </row>
    <row r="64" spans="1:15" ht="35.1" customHeight="1">
      <c r="A64" s="95"/>
      <c r="B64" s="125" t="s">
        <v>11</v>
      </c>
      <c r="C64" s="126" t="s">
        <v>64</v>
      </c>
      <c r="D64" s="84">
        <v>5</v>
      </c>
      <c r="E64" s="85">
        <v>35.25</v>
      </c>
      <c r="F64" s="85">
        <v>0.03</v>
      </c>
      <c r="G64" s="85">
        <v>3.96</v>
      </c>
      <c r="H64" s="85">
        <v>0.01</v>
      </c>
      <c r="I64" s="41"/>
      <c r="J64" s="67"/>
      <c r="K64" s="32"/>
      <c r="L64" s="26"/>
      <c r="M64" s="26"/>
      <c r="N64" s="26"/>
      <c r="O64" s="26"/>
    </row>
    <row r="65" spans="1:16" ht="35.1" customHeight="1">
      <c r="A65" s="99"/>
      <c r="B65" s="121" t="s">
        <v>12</v>
      </c>
      <c r="C65" s="127" t="s">
        <v>50</v>
      </c>
      <c r="D65" s="84">
        <v>5</v>
      </c>
      <c r="E65" s="85">
        <v>30.6</v>
      </c>
      <c r="F65" s="85">
        <v>0.08</v>
      </c>
      <c r="G65" s="85">
        <v>2.67</v>
      </c>
      <c r="H65" s="85">
        <v>1.28</v>
      </c>
    </row>
    <row r="66" spans="1:16" ht="35.1" customHeight="1">
      <c r="A66" s="99"/>
      <c r="B66" s="121" t="s">
        <v>13</v>
      </c>
      <c r="C66" s="128"/>
      <c r="D66" s="84">
        <v>50</v>
      </c>
      <c r="E66" s="85">
        <v>115</v>
      </c>
      <c r="F66" s="85">
        <v>25.1</v>
      </c>
      <c r="G66" s="85">
        <v>0.83</v>
      </c>
      <c r="H66" s="85">
        <v>3.94</v>
      </c>
      <c r="I66" s="3"/>
      <c r="J66" s="3"/>
      <c r="K66" s="3"/>
      <c r="L66" s="3"/>
    </row>
    <row r="67" spans="1:16" ht="35.1" customHeight="1">
      <c r="A67" s="98" t="s">
        <v>14</v>
      </c>
      <c r="B67" s="121" t="s">
        <v>69</v>
      </c>
      <c r="C67" s="128"/>
      <c r="D67" s="84">
        <v>50</v>
      </c>
      <c r="E67" s="85"/>
      <c r="F67" s="85"/>
      <c r="G67" s="85"/>
      <c r="H67" s="85"/>
    </row>
    <row r="68" spans="1:16" ht="35.1" customHeight="1">
      <c r="A68" s="98"/>
      <c r="B68" s="121" t="s">
        <v>51</v>
      </c>
      <c r="C68" s="128"/>
      <c r="D68" s="84">
        <v>100</v>
      </c>
      <c r="E68" s="85">
        <v>29.9</v>
      </c>
      <c r="F68" s="85">
        <v>4.59</v>
      </c>
      <c r="G68" s="85">
        <v>0.15</v>
      </c>
      <c r="H68" s="85">
        <v>1.35</v>
      </c>
    </row>
    <row r="69" spans="1:16" ht="18.95" customHeight="1">
      <c r="A69" s="220" t="s">
        <v>17</v>
      </c>
      <c r="B69" s="221"/>
      <c r="C69" s="222"/>
      <c r="D69" s="143"/>
      <c r="E69" s="144">
        <f>SUM(E59:E68)</f>
        <v>698.9</v>
      </c>
      <c r="F69" s="144">
        <f>SUM(F59:F68)</f>
        <v>93.450000000000017</v>
      </c>
      <c r="G69" s="144">
        <f>SUM(G59:G68)</f>
        <v>13.74</v>
      </c>
      <c r="H69" s="144">
        <f>SUM(H59:H68)</f>
        <v>34.250000000000007</v>
      </c>
    </row>
    <row r="70" spans="1:16" ht="18.95" customHeight="1">
      <c r="A70" s="210" t="s">
        <v>40</v>
      </c>
      <c r="B70" s="211"/>
      <c r="C70" s="211"/>
      <c r="D70" s="212"/>
      <c r="E70" s="145">
        <f>AVERAGE(E20,E30,E45,E55,E69)</f>
        <v>631.87857142857149</v>
      </c>
      <c r="F70" s="23">
        <f>AVERAGE(F20,F30,F45,F55,F69)</f>
        <v>84.221028571428562</v>
      </c>
      <c r="G70" s="23">
        <f>AVERAGE(G20,G30,G45,G55,G69)</f>
        <v>19.588642857142855</v>
      </c>
      <c r="H70" s="23">
        <f>AVERAGE(H20,H30,H45,H55,H69)</f>
        <v>25.390942857142857</v>
      </c>
    </row>
    <row r="71" spans="1:16" ht="18.95" customHeight="1">
      <c r="A71" s="65"/>
      <c r="B71" s="59"/>
      <c r="C71" s="213" t="s">
        <v>41</v>
      </c>
      <c r="D71" s="214"/>
      <c r="E71" s="146"/>
      <c r="F71" s="147">
        <f>F70*4/E70*100</f>
        <v>53.314692018131858</v>
      </c>
      <c r="G71" s="147">
        <f>G70*9/E70*100</f>
        <v>27.900579903462457</v>
      </c>
      <c r="H71" s="147">
        <f>H70*4/E70*100</f>
        <v>16.073305223652827</v>
      </c>
    </row>
    <row r="72" spans="1:16" ht="18.95" customHeight="1">
      <c r="A72" s="66"/>
      <c r="B72" s="62"/>
      <c r="C72" s="215" t="s">
        <v>42</v>
      </c>
      <c r="D72" s="216"/>
      <c r="E72" s="146" t="s">
        <v>43</v>
      </c>
      <c r="F72" s="147" t="s">
        <v>44</v>
      </c>
      <c r="G72" s="147" t="s">
        <v>45</v>
      </c>
      <c r="H72" s="147" t="s">
        <v>46</v>
      </c>
    </row>
    <row r="73" spans="1:16" ht="18.95" customHeight="1">
      <c r="A73" s="223" t="s">
        <v>18</v>
      </c>
      <c r="B73" s="223"/>
      <c r="C73" s="223"/>
      <c r="D73" s="223"/>
      <c r="E73" s="224"/>
      <c r="F73" s="224"/>
      <c r="G73" s="224"/>
      <c r="H73" s="224"/>
    </row>
    <row r="74" spans="1:16" ht="18.95" customHeight="1">
      <c r="A74" s="197" t="s">
        <v>19</v>
      </c>
      <c r="B74" s="198"/>
      <c r="C74" s="198"/>
      <c r="D74" s="198"/>
      <c r="E74" s="198"/>
      <c r="F74" s="198"/>
      <c r="G74" s="198"/>
      <c r="H74" s="199"/>
    </row>
    <row r="75" spans="1:16" ht="18.95" customHeight="1">
      <c r="A75" s="44" t="s">
        <v>47</v>
      </c>
      <c r="B75" s="17"/>
      <c r="C75" s="17"/>
      <c r="D75" s="17"/>
      <c r="E75" s="17"/>
      <c r="F75" s="17"/>
      <c r="G75" s="17"/>
      <c r="H75" s="43"/>
    </row>
    <row r="76" spans="1:16" ht="18.95" customHeight="1">
      <c r="A76" s="203" t="s">
        <v>20</v>
      </c>
      <c r="B76" s="204"/>
      <c r="C76" s="204"/>
      <c r="D76" s="204"/>
      <c r="E76" s="204"/>
      <c r="F76" s="204"/>
      <c r="G76" s="204"/>
      <c r="H76" s="205"/>
    </row>
    <row r="77" spans="1:16" ht="18.95" customHeight="1">
      <c r="A77" s="203" t="s">
        <v>21</v>
      </c>
      <c r="B77" s="204"/>
      <c r="C77" s="204"/>
      <c r="D77" s="204"/>
      <c r="E77" s="204"/>
      <c r="F77" s="204"/>
      <c r="G77" s="204"/>
      <c r="H77" s="205"/>
    </row>
    <row r="78" spans="1:16" ht="18.95" customHeight="1">
      <c r="A78" s="203" t="s">
        <v>22</v>
      </c>
      <c r="B78" s="204"/>
      <c r="C78" s="204"/>
      <c r="D78" s="204"/>
      <c r="E78" s="204"/>
      <c r="F78" s="204"/>
      <c r="G78" s="204"/>
      <c r="H78" s="204"/>
      <c r="I78" s="63"/>
      <c r="J78" s="42"/>
      <c r="K78" s="45"/>
      <c r="L78" s="26"/>
      <c r="M78" s="26"/>
      <c r="N78" s="26"/>
      <c r="O78" s="26"/>
      <c r="P78" s="26"/>
    </row>
    <row r="79" spans="1:16" ht="18.95" customHeight="1">
      <c r="A79" s="206" t="s">
        <v>23</v>
      </c>
      <c r="B79" s="206"/>
      <c r="C79" s="206"/>
      <c r="D79" s="206"/>
      <c r="E79" s="206"/>
      <c r="F79" s="206"/>
      <c r="G79" s="206"/>
      <c r="H79" s="225"/>
      <c r="I79" s="68"/>
      <c r="J79" s="69"/>
      <c r="K79" s="70"/>
      <c r="L79" s="29"/>
      <c r="M79" s="26"/>
      <c r="N79" s="26"/>
      <c r="O79" s="26"/>
      <c r="P79" s="26"/>
    </row>
    <row r="80" spans="1:16" ht="18.95" customHeight="1">
      <c r="A80" s="50" t="s">
        <v>24</v>
      </c>
      <c r="B80" s="10" t="s">
        <v>25</v>
      </c>
      <c r="C80" s="15"/>
      <c r="D80" s="15"/>
      <c r="E80" s="16"/>
      <c r="F80" s="16"/>
      <c r="G80" s="16"/>
      <c r="H80" s="16"/>
      <c r="I80" s="63"/>
      <c r="J80" s="71"/>
      <c r="K80" s="37"/>
      <c r="L80" s="29"/>
      <c r="M80" s="26"/>
      <c r="N80" s="26"/>
      <c r="O80" s="26"/>
      <c r="P80" s="26"/>
    </row>
    <row r="81" spans="1:16" ht="18.95" customHeight="1">
      <c r="A81" s="11" t="s">
        <v>26</v>
      </c>
      <c r="B81" s="12" t="s">
        <v>27</v>
      </c>
      <c r="C81" s="17"/>
      <c r="D81" s="17"/>
      <c r="E81" s="18"/>
      <c r="F81" s="18"/>
      <c r="G81" s="18"/>
      <c r="H81" s="18"/>
      <c r="I81" s="63"/>
      <c r="J81" s="42"/>
      <c r="K81" s="72"/>
      <c r="L81" s="32"/>
      <c r="M81" s="26"/>
      <c r="N81" s="26"/>
      <c r="O81" s="26"/>
      <c r="P81" s="26"/>
    </row>
    <row r="82" spans="1:16" ht="18.95" customHeight="1">
      <c r="A82" s="13" t="s">
        <v>28</v>
      </c>
      <c r="B82" s="14" t="s">
        <v>29</v>
      </c>
      <c r="C82" s="20"/>
      <c r="D82" s="20"/>
      <c r="E82" s="21"/>
      <c r="F82" s="21"/>
      <c r="G82" s="21"/>
      <c r="H82" s="21"/>
      <c r="I82" s="63"/>
      <c r="J82" s="73"/>
      <c r="K82" s="46"/>
      <c r="L82" s="32"/>
      <c r="M82" s="26"/>
      <c r="N82" s="26"/>
      <c r="O82" s="26"/>
      <c r="P82" s="26"/>
    </row>
    <row r="83" spans="1:16" ht="18.95" customHeight="1">
      <c r="A83" s="191" t="s">
        <v>30</v>
      </c>
      <c r="B83" s="191"/>
      <c r="C83" s="191"/>
      <c r="D83" s="191"/>
      <c r="E83" s="191"/>
      <c r="F83" s="191"/>
      <c r="G83" s="191"/>
      <c r="H83" s="219"/>
      <c r="I83" s="63"/>
      <c r="J83" s="74"/>
      <c r="K83" s="75"/>
      <c r="L83" s="32"/>
      <c r="M83" s="26"/>
      <c r="N83" s="26"/>
      <c r="O83" s="26"/>
      <c r="P83" s="26"/>
    </row>
    <row r="84" spans="1:16" ht="18">
      <c r="A84" s="192" t="s">
        <v>31</v>
      </c>
      <c r="B84" s="193"/>
      <c r="C84" s="131"/>
      <c r="D84" s="131"/>
      <c r="E84" s="131"/>
      <c r="F84" s="131"/>
      <c r="G84" s="131"/>
      <c r="H84" s="132"/>
      <c r="I84" s="68"/>
      <c r="J84" s="39"/>
      <c r="K84" s="40"/>
      <c r="L84" s="32"/>
      <c r="M84" s="26"/>
      <c r="N84" s="26"/>
      <c r="O84" s="26"/>
      <c r="P84" s="26"/>
    </row>
    <row r="85" spans="1:16" ht="18">
      <c r="I85" s="63"/>
      <c r="J85" s="33"/>
      <c r="K85" s="47"/>
      <c r="L85" s="32"/>
      <c r="M85" s="26"/>
      <c r="N85" s="26"/>
      <c r="O85" s="26"/>
      <c r="P85" s="26"/>
    </row>
    <row r="86" spans="1:16" ht="18">
      <c r="I86" s="63"/>
      <c r="J86" s="33"/>
      <c r="K86" s="67"/>
      <c r="L86" s="32"/>
      <c r="M86" s="26"/>
      <c r="N86" s="26"/>
      <c r="O86" s="26"/>
      <c r="P86" s="26"/>
    </row>
    <row r="87" spans="1:16" ht="18">
      <c r="I87" s="76"/>
      <c r="J87" s="33"/>
      <c r="K87" s="67"/>
      <c r="L87" s="32"/>
      <c r="M87" s="26"/>
      <c r="N87" s="26"/>
      <c r="O87" s="26"/>
      <c r="P87" s="26"/>
    </row>
    <row r="88" spans="1:16" ht="18">
      <c r="I88" s="76"/>
      <c r="J88" s="33"/>
      <c r="K88" s="67"/>
      <c r="L88" s="32"/>
      <c r="M88" s="26"/>
      <c r="N88" s="26"/>
      <c r="O88" s="26"/>
      <c r="P88" s="26"/>
    </row>
  </sheetData>
  <mergeCells count="32">
    <mergeCell ref="A84:B84"/>
    <mergeCell ref="A76:H76"/>
    <mergeCell ref="A74:H74"/>
    <mergeCell ref="A73:H73"/>
    <mergeCell ref="A77:H77"/>
    <mergeCell ref="A78:H78"/>
    <mergeCell ref="A79:H79"/>
    <mergeCell ref="C72:D72"/>
    <mergeCell ref="C21:C22"/>
    <mergeCell ref="D21:D22"/>
    <mergeCell ref="A21:B21"/>
    <mergeCell ref="A83:H83"/>
    <mergeCell ref="A70:D70"/>
    <mergeCell ref="C71:D71"/>
    <mergeCell ref="A45:C45"/>
    <mergeCell ref="A69:C69"/>
    <mergeCell ref="A30:C30"/>
    <mergeCell ref="A55:C55"/>
    <mergeCell ref="C1:C7"/>
    <mergeCell ref="C46:C47"/>
    <mergeCell ref="D46:D47"/>
    <mergeCell ref="A46:B46"/>
    <mergeCell ref="C56:C57"/>
    <mergeCell ref="D56:D57"/>
    <mergeCell ref="A56:B56"/>
    <mergeCell ref="C31:C32"/>
    <mergeCell ref="D31:D32"/>
    <mergeCell ref="A31:B31"/>
    <mergeCell ref="A1:B5"/>
    <mergeCell ref="D1:D7"/>
    <mergeCell ref="A6:B6"/>
    <mergeCell ref="A20:C20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2CB06-AFBF-4150-8A4A-2C9CB5426DA1}">
  <sheetPr>
    <pageSetUpPr fitToPage="1"/>
  </sheetPr>
  <dimension ref="A1:W85"/>
  <sheetViews>
    <sheetView topLeftCell="A63" zoomScale="70" zoomScaleNormal="70" workbookViewId="0">
      <selection activeCell="C17" sqref="C17"/>
    </sheetView>
  </sheetViews>
  <sheetFormatPr defaultColWidth="9.25" defaultRowHeight="15"/>
  <cols>
    <col min="1" max="1" width="25.625" style="1" customWidth="1"/>
    <col min="2" max="2" width="74.375" style="1" customWidth="1"/>
    <col min="3" max="3" width="120.625" style="1" customWidth="1"/>
    <col min="4" max="8" width="16.625" style="1" customWidth="1"/>
    <col min="9" max="16384" width="9.25" style="1"/>
  </cols>
  <sheetData>
    <row r="1" spans="1:23" ht="18.95" customHeight="1">
      <c r="A1" s="218" t="e" vm="1">
        <v>#VALUE!</v>
      </c>
      <c r="B1" s="218"/>
      <c r="C1" s="194" t="e" vm="2">
        <v>#VALUE!</v>
      </c>
      <c r="D1" s="194"/>
      <c r="E1" s="52"/>
      <c r="F1" s="52"/>
      <c r="G1" s="52"/>
      <c r="H1" s="52"/>
    </row>
    <row r="2" spans="1:23" ht="18.95" customHeight="1">
      <c r="A2" s="218"/>
      <c r="B2" s="218"/>
      <c r="C2" s="194"/>
      <c r="D2" s="194"/>
      <c r="E2" s="52"/>
      <c r="F2" s="52"/>
      <c r="G2" s="52"/>
      <c r="H2" s="52"/>
    </row>
    <row r="3" spans="1:23" ht="18.95" customHeight="1">
      <c r="A3" s="218"/>
      <c r="B3" s="218"/>
      <c r="C3" s="194"/>
      <c r="D3" s="194"/>
      <c r="E3" s="52"/>
      <c r="F3" s="52"/>
      <c r="G3" s="52"/>
      <c r="H3" s="52"/>
    </row>
    <row r="4" spans="1:23" ht="18.95" customHeight="1">
      <c r="A4" s="218"/>
      <c r="B4" s="218"/>
      <c r="C4" s="194"/>
      <c r="D4" s="194"/>
      <c r="E4" s="52"/>
      <c r="F4" s="52"/>
      <c r="G4" s="52"/>
      <c r="H4" s="52"/>
    </row>
    <row r="5" spans="1:23" ht="18.95" customHeight="1">
      <c r="A5" s="218"/>
      <c r="B5" s="218"/>
      <c r="C5" s="194"/>
      <c r="D5" s="194"/>
      <c r="E5" s="52"/>
      <c r="F5" s="52"/>
      <c r="G5" s="52"/>
      <c r="H5" s="52"/>
    </row>
    <row r="6" spans="1:23" ht="30">
      <c r="A6" s="196" t="s">
        <v>0</v>
      </c>
      <c r="B6" s="196"/>
      <c r="C6" s="194"/>
      <c r="D6" s="194"/>
      <c r="E6" s="52"/>
      <c r="F6" s="52"/>
      <c r="G6" s="52"/>
      <c r="H6" s="52"/>
    </row>
    <row r="7" spans="1:23" ht="30">
      <c r="A7" s="53" t="s">
        <v>59</v>
      </c>
      <c r="B7" s="54">
        <v>46132</v>
      </c>
      <c r="C7" s="195"/>
      <c r="D7" s="195"/>
      <c r="E7" s="55"/>
      <c r="F7" s="52"/>
      <c r="G7" s="52"/>
      <c r="H7" s="52"/>
    </row>
    <row r="8" spans="1:23" s="2" customFormat="1" ht="50.1" customHeight="1">
      <c r="A8" s="81" t="s">
        <v>1</v>
      </c>
      <c r="B8" s="116" t="s">
        <v>2</v>
      </c>
      <c r="C8" s="116" t="s">
        <v>3</v>
      </c>
      <c r="D8" s="117" t="s">
        <v>4</v>
      </c>
      <c r="E8" s="117" t="s">
        <v>5</v>
      </c>
      <c r="F8" s="117" t="s">
        <v>6</v>
      </c>
      <c r="G8" s="117" t="s">
        <v>7</v>
      </c>
      <c r="H8" s="117" t="s">
        <v>8</v>
      </c>
      <c r="K8" s="6"/>
      <c r="L8" s="6"/>
      <c r="M8" s="6"/>
      <c r="N8" s="6"/>
      <c r="O8" s="6"/>
      <c r="P8" s="6"/>
    </row>
    <row r="9" spans="1:23" ht="36">
      <c r="A9" s="88"/>
      <c r="B9" s="163" t="s">
        <v>92</v>
      </c>
      <c r="C9" s="114" t="s">
        <v>62</v>
      </c>
      <c r="D9" s="85">
        <v>140</v>
      </c>
      <c r="E9" s="85">
        <v>158</v>
      </c>
      <c r="F9" s="85">
        <v>6.73</v>
      </c>
      <c r="G9" s="85">
        <v>11.1</v>
      </c>
      <c r="H9" s="85">
        <v>7.34</v>
      </c>
      <c r="K9" s="5"/>
      <c r="L9" s="5"/>
      <c r="M9" s="5"/>
      <c r="N9" s="5"/>
      <c r="O9" s="5"/>
      <c r="P9" s="5"/>
    </row>
    <row r="10" spans="1:23" ht="25.5">
      <c r="A10" s="89" t="s">
        <v>9</v>
      </c>
      <c r="B10" s="163" t="s">
        <v>123</v>
      </c>
      <c r="C10" s="114" t="s">
        <v>124</v>
      </c>
      <c r="D10" s="103">
        <v>20</v>
      </c>
      <c r="E10" s="85">
        <v>24.8</v>
      </c>
      <c r="F10" s="85">
        <v>2.17</v>
      </c>
      <c r="G10" s="85">
        <v>1.24</v>
      </c>
      <c r="H10" s="85">
        <v>0.85499999999999998</v>
      </c>
      <c r="K10" s="5"/>
      <c r="L10" s="5"/>
      <c r="M10" s="5"/>
      <c r="N10" s="5"/>
      <c r="O10" s="5"/>
      <c r="P10" s="5"/>
    </row>
    <row r="11" spans="1:23" ht="35.1" customHeight="1">
      <c r="A11" s="90"/>
      <c r="B11" s="135" t="s">
        <v>48</v>
      </c>
      <c r="C11" s="148" t="s">
        <v>10</v>
      </c>
      <c r="D11" s="84">
        <v>100</v>
      </c>
      <c r="E11" s="85">
        <v>128.75</v>
      </c>
      <c r="F11" s="85">
        <v>28.625</v>
      </c>
      <c r="G11" s="85">
        <v>0.26250000000000001</v>
      </c>
      <c r="H11" s="85">
        <v>2.5</v>
      </c>
      <c r="K11" s="5"/>
      <c r="L11" s="5"/>
      <c r="M11" s="5"/>
      <c r="N11" s="5"/>
      <c r="O11" s="5"/>
      <c r="P11" s="5"/>
    </row>
    <row r="12" spans="1:23" ht="35.1" customHeight="1">
      <c r="A12" s="90"/>
      <c r="B12" s="121" t="s">
        <v>38</v>
      </c>
      <c r="C12" s="134"/>
      <c r="D12" s="84">
        <v>100</v>
      </c>
      <c r="E12" s="85">
        <v>72.5</v>
      </c>
      <c r="F12" s="85">
        <v>15.5</v>
      </c>
      <c r="G12" s="85">
        <v>0.1</v>
      </c>
      <c r="H12" s="85">
        <v>1.9</v>
      </c>
      <c r="K12" s="5"/>
      <c r="L12" s="5"/>
      <c r="M12" s="5"/>
      <c r="N12" s="5"/>
      <c r="O12" s="5"/>
      <c r="P12" s="5"/>
    </row>
    <row r="13" spans="1:23" ht="35.1" customHeight="1">
      <c r="A13" s="90"/>
      <c r="B13" s="165" t="s">
        <v>93</v>
      </c>
      <c r="C13" s="86" t="s">
        <v>94</v>
      </c>
      <c r="D13" s="84">
        <v>100</v>
      </c>
      <c r="E13" s="85">
        <v>47.8</v>
      </c>
      <c r="F13" s="85">
        <v>6.41</v>
      </c>
      <c r="G13" s="85">
        <v>1.68</v>
      </c>
      <c r="H13" s="85">
        <v>0.49099999999999999</v>
      </c>
      <c r="K13" s="5"/>
      <c r="L13" s="5"/>
      <c r="M13" s="5"/>
      <c r="N13" s="5"/>
      <c r="O13" s="5"/>
      <c r="P13" s="5"/>
    </row>
    <row r="14" spans="1:23" ht="35.1" customHeight="1">
      <c r="A14" s="90"/>
      <c r="B14" s="163" t="s">
        <v>95</v>
      </c>
      <c r="C14" s="86"/>
      <c r="D14" s="84">
        <v>100</v>
      </c>
      <c r="E14" s="136">
        <v>40.799999999999997</v>
      </c>
      <c r="F14" s="136">
        <v>4.93</v>
      </c>
      <c r="G14" s="136">
        <v>0.36699999999999999</v>
      </c>
      <c r="H14" s="136">
        <v>2.79</v>
      </c>
      <c r="K14" s="5"/>
      <c r="L14" s="5"/>
      <c r="M14" s="5"/>
      <c r="N14" s="5"/>
      <c r="O14" s="5"/>
      <c r="P14" s="5"/>
    </row>
    <row r="15" spans="1:23" ht="35.1" customHeight="1">
      <c r="A15" s="90"/>
      <c r="B15" s="166" t="s">
        <v>11</v>
      </c>
      <c r="C15" s="167" t="s">
        <v>63</v>
      </c>
      <c r="D15" s="84">
        <v>10</v>
      </c>
      <c r="E15" s="85">
        <v>70.5</v>
      </c>
      <c r="F15" s="85">
        <v>0.06</v>
      </c>
      <c r="G15" s="85">
        <v>7.92</v>
      </c>
      <c r="H15" s="85">
        <v>0.02</v>
      </c>
      <c r="I15" s="3"/>
      <c r="J15" s="3"/>
      <c r="K15" s="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35.1" customHeight="1">
      <c r="A16" s="91"/>
      <c r="B16" s="164" t="s">
        <v>12</v>
      </c>
      <c r="C16" s="168" t="s">
        <v>56</v>
      </c>
      <c r="D16" s="84">
        <v>15</v>
      </c>
      <c r="E16" s="85">
        <v>91.8</v>
      </c>
      <c r="F16" s="85">
        <v>0.23</v>
      </c>
      <c r="G16" s="85">
        <v>0.80100000000000005</v>
      </c>
      <c r="H16" s="85">
        <v>3.83</v>
      </c>
      <c r="I16" s="3"/>
      <c r="J16" s="3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5.1" customHeight="1">
      <c r="A17" s="91"/>
      <c r="B17" s="164" t="s">
        <v>13</v>
      </c>
      <c r="C17" s="86"/>
      <c r="D17" s="84">
        <v>50</v>
      </c>
      <c r="E17" s="85">
        <v>115</v>
      </c>
      <c r="F17" s="85">
        <v>25.1</v>
      </c>
      <c r="G17" s="85">
        <v>0.83</v>
      </c>
      <c r="H17" s="85">
        <v>3.94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5.1" customHeight="1">
      <c r="A18" s="92" t="s">
        <v>14</v>
      </c>
      <c r="B18" s="164" t="s">
        <v>15</v>
      </c>
      <c r="C18" s="86"/>
      <c r="D18" s="84">
        <v>50</v>
      </c>
      <c r="E18" s="85"/>
      <c r="F18" s="85"/>
      <c r="G18" s="85"/>
      <c r="H18" s="8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5.1" customHeight="1">
      <c r="A19" s="92"/>
      <c r="B19" s="121" t="s">
        <v>51</v>
      </c>
      <c r="C19" s="128"/>
      <c r="D19" s="84">
        <v>100</v>
      </c>
      <c r="E19" s="85">
        <v>29.9</v>
      </c>
      <c r="F19" s="85">
        <v>4.59</v>
      </c>
      <c r="G19" s="85">
        <v>0.15</v>
      </c>
      <c r="H19" s="85">
        <v>1.35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8.95" customHeight="1">
      <c r="A20" s="207" t="s">
        <v>17</v>
      </c>
      <c r="B20" s="208"/>
      <c r="C20" s="209"/>
      <c r="D20" s="129"/>
      <c r="E20" s="130">
        <f>SUM(E9:E19)</f>
        <v>779.85</v>
      </c>
      <c r="F20" s="130">
        <f>SUM(F9:F19)</f>
        <v>94.345000000000027</v>
      </c>
      <c r="G20" s="130">
        <f>SUM(G9:G19)</f>
        <v>24.450499999999995</v>
      </c>
      <c r="H20" s="130">
        <f>SUM(H9:H19)</f>
        <v>25.016000000000002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30">
      <c r="A21" s="196" t="s">
        <v>0</v>
      </c>
      <c r="B21" s="196"/>
      <c r="C21" s="194"/>
      <c r="D21" s="194"/>
      <c r="E21" s="52"/>
      <c r="F21" s="52"/>
      <c r="G21" s="52"/>
      <c r="H21" s="52"/>
    </row>
    <row r="22" spans="1:23" ht="30">
      <c r="A22" s="53" t="str">
        <f>A7</f>
        <v>17. nädal</v>
      </c>
      <c r="B22" s="54">
        <f>(B7)+1</f>
        <v>46133</v>
      </c>
      <c r="C22" s="195"/>
      <c r="D22" s="195"/>
      <c r="E22" s="55"/>
      <c r="F22" s="52"/>
      <c r="G22" s="52"/>
      <c r="H22" s="52"/>
    </row>
    <row r="23" spans="1:23" ht="50.1" customHeight="1">
      <c r="A23" s="81" t="s">
        <v>32</v>
      </c>
      <c r="B23" s="116" t="s">
        <v>2</v>
      </c>
      <c r="C23" s="116" t="s">
        <v>3</v>
      </c>
      <c r="D23" s="117" t="s">
        <v>4</v>
      </c>
      <c r="E23" s="117" t="s">
        <v>5</v>
      </c>
      <c r="F23" s="117" t="s">
        <v>6</v>
      </c>
      <c r="G23" s="117" t="s">
        <v>7</v>
      </c>
      <c r="H23" s="117" t="s">
        <v>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35.1" customHeight="1">
      <c r="A24" s="93"/>
      <c r="B24" s="169" t="s">
        <v>100</v>
      </c>
      <c r="C24" s="155" t="s">
        <v>101</v>
      </c>
      <c r="D24" s="85">
        <v>250</v>
      </c>
      <c r="E24" s="85">
        <v>212</v>
      </c>
      <c r="F24" s="85">
        <v>16.7</v>
      </c>
      <c r="G24" s="85">
        <v>10.8</v>
      </c>
      <c r="H24" s="85">
        <v>10.4</v>
      </c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5.1" customHeight="1">
      <c r="A25" s="89" t="s">
        <v>9</v>
      </c>
      <c r="B25" s="164" t="s">
        <v>125</v>
      </c>
      <c r="C25" s="155" t="s">
        <v>126</v>
      </c>
      <c r="D25" s="103">
        <v>50</v>
      </c>
      <c r="E25" s="85">
        <v>29.5</v>
      </c>
      <c r="F25" s="85">
        <v>4.16</v>
      </c>
      <c r="G25" s="85">
        <v>0.66500000000000004</v>
      </c>
      <c r="H25" s="85">
        <v>1.2</v>
      </c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5.1" customHeight="1">
      <c r="A26" s="93"/>
      <c r="B26" s="113" t="s">
        <v>57</v>
      </c>
      <c r="C26" s="155"/>
      <c r="D26" s="84">
        <v>30</v>
      </c>
      <c r="E26" s="85">
        <v>82.6</v>
      </c>
      <c r="F26" s="85">
        <v>2.87</v>
      </c>
      <c r="G26" s="85">
        <v>7</v>
      </c>
      <c r="H26" s="85">
        <v>2.1</v>
      </c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35.1" customHeight="1">
      <c r="A27" s="93"/>
      <c r="B27" s="185" t="s">
        <v>132</v>
      </c>
      <c r="C27" s="179" t="s">
        <v>79</v>
      </c>
      <c r="D27" s="78">
        <v>160</v>
      </c>
      <c r="E27" s="77">
        <v>204</v>
      </c>
      <c r="F27" s="77">
        <v>45.7</v>
      </c>
      <c r="G27" s="77">
        <v>0.45100000000000001</v>
      </c>
      <c r="H27" s="77">
        <v>2.88</v>
      </c>
      <c r="I27" s="3"/>
    </row>
    <row r="28" spans="1:23" ht="35.1" customHeight="1">
      <c r="A28" s="91"/>
      <c r="B28" s="164" t="s">
        <v>13</v>
      </c>
      <c r="C28" s="86"/>
      <c r="D28" s="84">
        <v>50</v>
      </c>
      <c r="E28" s="85">
        <v>115</v>
      </c>
      <c r="F28" s="85">
        <v>25.1</v>
      </c>
      <c r="G28" s="85">
        <v>0.83</v>
      </c>
      <c r="H28" s="85">
        <v>3.94</v>
      </c>
      <c r="L28" s="7"/>
      <c r="M28" s="8"/>
      <c r="N28" s="8"/>
      <c r="O28" s="8"/>
      <c r="P28" s="8"/>
      <c r="Q28" s="8"/>
    </row>
    <row r="29" spans="1:23" ht="35.1" customHeight="1">
      <c r="A29" s="92" t="s">
        <v>14</v>
      </c>
      <c r="B29" s="121" t="s">
        <v>69</v>
      </c>
      <c r="C29" s="86"/>
      <c r="D29" s="84">
        <v>50</v>
      </c>
      <c r="E29" s="85"/>
      <c r="F29" s="85"/>
      <c r="G29" s="85"/>
      <c r="H29" s="85"/>
      <c r="O29" s="5"/>
      <c r="P29" s="5"/>
      <c r="Q29" s="5"/>
      <c r="R29" s="5"/>
      <c r="S29" s="5"/>
      <c r="T29" s="5"/>
      <c r="U29" s="5"/>
      <c r="V29" s="5"/>
    </row>
    <row r="30" spans="1:23" ht="35.1" customHeight="1">
      <c r="A30" s="92"/>
      <c r="B30" s="164" t="s">
        <v>36</v>
      </c>
      <c r="C30" s="86"/>
      <c r="D30" s="84">
        <v>100</v>
      </c>
      <c r="E30" s="85">
        <v>18.899999999999999</v>
      </c>
      <c r="F30" s="85">
        <v>2.9</v>
      </c>
      <c r="G30" s="85">
        <v>0.1</v>
      </c>
      <c r="H30" s="85">
        <v>0.8</v>
      </c>
      <c r="O30" s="5"/>
      <c r="P30" s="5"/>
      <c r="Q30" s="5"/>
      <c r="R30" s="5"/>
      <c r="S30" s="5"/>
      <c r="T30" s="5"/>
      <c r="U30" s="5"/>
      <c r="V30" s="5"/>
    </row>
    <row r="31" spans="1:23" s="2" customFormat="1" ht="18.95" customHeight="1">
      <c r="A31" s="207" t="s">
        <v>17</v>
      </c>
      <c r="B31" s="208"/>
      <c r="C31" s="209"/>
      <c r="D31" s="129"/>
      <c r="E31" s="130">
        <f>SUM(E24:E30)</f>
        <v>662</v>
      </c>
      <c r="F31" s="130">
        <f>SUM(F24:F30)</f>
        <v>97.43</v>
      </c>
      <c r="G31" s="130">
        <f>SUM(G24:G30)</f>
        <v>19.846</v>
      </c>
      <c r="H31" s="130">
        <f>SUM(H24:H30)</f>
        <v>21.32</v>
      </c>
      <c r="O31" s="6"/>
      <c r="P31" s="6"/>
      <c r="Q31" s="6"/>
      <c r="R31" s="6"/>
      <c r="S31" s="6"/>
      <c r="T31" s="6"/>
      <c r="U31" s="6"/>
      <c r="V31" s="6"/>
    </row>
    <row r="32" spans="1:23" ht="30">
      <c r="A32" s="196" t="s">
        <v>0</v>
      </c>
      <c r="B32" s="196"/>
      <c r="C32" s="56"/>
      <c r="D32" s="194"/>
      <c r="E32" s="52"/>
      <c r="F32" s="52"/>
      <c r="G32" s="52"/>
      <c r="H32" s="52"/>
    </row>
    <row r="33" spans="1:22" ht="30">
      <c r="A33" s="53" t="str">
        <f>A7</f>
        <v>17. nädal</v>
      </c>
      <c r="B33" s="54">
        <f>(B7)+2</f>
        <v>46134</v>
      </c>
      <c r="C33" s="56"/>
      <c r="D33" s="195"/>
      <c r="E33" s="55"/>
      <c r="F33" s="52"/>
      <c r="G33" s="52"/>
      <c r="H33" s="52"/>
    </row>
    <row r="34" spans="1:22" ht="50.1" customHeight="1">
      <c r="A34" s="81" t="s">
        <v>33</v>
      </c>
      <c r="B34" s="116" t="s">
        <v>2</v>
      </c>
      <c r="C34" s="116" t="s">
        <v>3</v>
      </c>
      <c r="D34" s="117" t="s">
        <v>4</v>
      </c>
      <c r="E34" s="117" t="s">
        <v>5</v>
      </c>
      <c r="F34" s="117" t="s">
        <v>6</v>
      </c>
      <c r="G34" s="117" t="s">
        <v>7</v>
      </c>
      <c r="H34" s="117" t="s">
        <v>8</v>
      </c>
      <c r="O34" s="5"/>
      <c r="P34" s="5"/>
      <c r="Q34" s="5"/>
      <c r="R34" s="5"/>
      <c r="S34" s="5"/>
      <c r="T34" s="5"/>
      <c r="U34" s="5"/>
      <c r="V34" s="5"/>
    </row>
    <row r="35" spans="1:22" s="2" customFormat="1" ht="35.1" customHeight="1">
      <c r="A35" s="93"/>
      <c r="B35" s="110" t="s">
        <v>88</v>
      </c>
      <c r="C35" s="112" t="s">
        <v>89</v>
      </c>
      <c r="D35" s="85">
        <v>140</v>
      </c>
      <c r="E35" s="85">
        <v>127</v>
      </c>
      <c r="F35" s="85">
        <v>6.21</v>
      </c>
      <c r="G35" s="85">
        <v>7.99</v>
      </c>
      <c r="H35" s="85">
        <v>6.07</v>
      </c>
      <c r="J35" s="6"/>
      <c r="K35" s="6"/>
      <c r="L35" s="6"/>
      <c r="M35" s="6"/>
      <c r="N35" s="6"/>
      <c r="O35" s="6"/>
      <c r="P35" s="9"/>
      <c r="Q35" s="9"/>
      <c r="R35" s="9"/>
      <c r="S35" s="9"/>
      <c r="T35" s="6"/>
      <c r="U35" s="6"/>
      <c r="V35" s="6"/>
    </row>
    <row r="36" spans="1:22" s="2" customFormat="1" ht="35.1" customHeight="1">
      <c r="A36" s="89" t="s">
        <v>9</v>
      </c>
      <c r="B36" s="163" t="s">
        <v>96</v>
      </c>
      <c r="C36" s="112" t="s">
        <v>97</v>
      </c>
      <c r="D36" s="103">
        <v>20</v>
      </c>
      <c r="E36" s="85">
        <v>20.399999999999999</v>
      </c>
      <c r="F36" s="85">
        <v>2.34</v>
      </c>
      <c r="G36" s="85">
        <v>0.67</v>
      </c>
      <c r="H36" s="85">
        <v>0.92300000000000004</v>
      </c>
      <c r="J36" s="6"/>
      <c r="K36" s="6"/>
      <c r="L36" s="6"/>
      <c r="M36" s="6"/>
      <c r="N36" s="6"/>
      <c r="O36" s="6"/>
      <c r="P36" s="9"/>
      <c r="Q36" s="9"/>
      <c r="R36" s="9"/>
      <c r="S36" s="9"/>
      <c r="T36" s="6"/>
      <c r="U36" s="6"/>
      <c r="V36" s="6"/>
    </row>
    <row r="37" spans="1:22" s="2" customFormat="1" ht="35.1" customHeight="1">
      <c r="A37" s="93"/>
      <c r="B37" s="140" t="s">
        <v>38</v>
      </c>
      <c r="C37" s="105"/>
      <c r="D37" s="120">
        <v>100</v>
      </c>
      <c r="E37" s="85">
        <v>72.5</v>
      </c>
      <c r="F37" s="85">
        <v>15.5</v>
      </c>
      <c r="G37" s="85">
        <v>0.1</v>
      </c>
      <c r="H37" s="85">
        <v>1.9</v>
      </c>
      <c r="J37" s="6"/>
      <c r="K37" s="6"/>
      <c r="L37" s="6"/>
      <c r="M37" s="6"/>
      <c r="N37" s="6"/>
      <c r="O37" s="6"/>
      <c r="P37" s="9"/>
      <c r="Q37" s="9"/>
      <c r="R37" s="9"/>
      <c r="S37" s="9"/>
      <c r="T37" s="6"/>
      <c r="U37" s="6"/>
      <c r="V37" s="6"/>
    </row>
    <row r="38" spans="1:22" s="2" customFormat="1" ht="35.1" customHeight="1">
      <c r="A38" s="90"/>
      <c r="B38" s="121" t="s">
        <v>52</v>
      </c>
      <c r="C38" s="157" t="s">
        <v>39</v>
      </c>
      <c r="D38" s="84">
        <v>100</v>
      </c>
      <c r="E38" s="85">
        <v>80.59999999999998</v>
      </c>
      <c r="F38" s="85">
        <v>16.974999999999998</v>
      </c>
      <c r="G38" s="85">
        <v>0.49999999999999994</v>
      </c>
      <c r="H38" s="85">
        <v>2.9749999999999996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5.1" customHeight="1">
      <c r="A39" s="90"/>
      <c r="B39" s="165" t="s">
        <v>98</v>
      </c>
      <c r="C39" s="86" t="s">
        <v>99</v>
      </c>
      <c r="D39" s="84">
        <v>100</v>
      </c>
      <c r="E39" s="85">
        <v>71.8</v>
      </c>
      <c r="F39" s="85">
        <v>4.7</v>
      </c>
      <c r="G39" s="85">
        <v>2.2999999999999998</v>
      </c>
      <c r="H39" s="85">
        <v>7.45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2" ht="35.1" customHeight="1">
      <c r="A40" s="90"/>
      <c r="B40" s="170" t="s">
        <v>127</v>
      </c>
      <c r="C40" s="171"/>
      <c r="D40" s="84">
        <v>100</v>
      </c>
      <c r="E40" s="136">
        <v>56.5</v>
      </c>
      <c r="F40" s="136">
        <v>8.7200000000000006</v>
      </c>
      <c r="G40" s="136">
        <v>0.28299999999999997</v>
      </c>
      <c r="H40" s="136">
        <v>3.72</v>
      </c>
    </row>
    <row r="41" spans="1:22" ht="35.1" customHeight="1">
      <c r="A41" s="90"/>
      <c r="B41" s="166" t="s">
        <v>11</v>
      </c>
      <c r="C41" s="167" t="s">
        <v>63</v>
      </c>
      <c r="D41" s="84">
        <v>10</v>
      </c>
      <c r="E41" s="85">
        <v>70.5</v>
      </c>
      <c r="F41" s="85">
        <v>0.06</v>
      </c>
      <c r="G41" s="85">
        <v>7.92</v>
      </c>
      <c r="H41" s="85">
        <v>0.02</v>
      </c>
    </row>
    <row r="42" spans="1:22" ht="35.1" customHeight="1">
      <c r="A42" s="91"/>
      <c r="B42" s="164" t="s">
        <v>12</v>
      </c>
      <c r="C42" s="168" t="s">
        <v>56</v>
      </c>
      <c r="D42" s="84">
        <v>10</v>
      </c>
      <c r="E42" s="85">
        <v>61.2</v>
      </c>
      <c r="F42" s="85">
        <v>0.15</v>
      </c>
      <c r="G42" s="85">
        <v>5.34</v>
      </c>
      <c r="H42" s="85">
        <v>2.5499999999999998</v>
      </c>
    </row>
    <row r="43" spans="1:22" ht="35.1" customHeight="1">
      <c r="A43" s="91"/>
      <c r="B43" s="164" t="s">
        <v>13</v>
      </c>
      <c r="C43" s="86"/>
      <c r="D43" s="84">
        <v>50</v>
      </c>
      <c r="E43" s="85">
        <v>115</v>
      </c>
      <c r="F43" s="85">
        <v>25.1</v>
      </c>
      <c r="G43" s="85">
        <v>0.83</v>
      </c>
      <c r="H43" s="85">
        <v>3.94</v>
      </c>
    </row>
    <row r="44" spans="1:22" ht="35.1" customHeight="1">
      <c r="A44" s="92" t="s">
        <v>14</v>
      </c>
      <c r="B44" s="121" t="s">
        <v>69</v>
      </c>
      <c r="C44" s="86"/>
      <c r="D44" s="84">
        <v>50</v>
      </c>
      <c r="E44" s="85"/>
      <c r="F44" s="85"/>
      <c r="G44" s="85"/>
      <c r="H44" s="85"/>
    </row>
    <row r="45" spans="1:22" ht="35.1" customHeight="1">
      <c r="A45" s="92"/>
      <c r="B45" s="164" t="s">
        <v>16</v>
      </c>
      <c r="C45" s="86"/>
      <c r="D45" s="84">
        <v>100</v>
      </c>
      <c r="E45" s="85">
        <v>48.8</v>
      </c>
      <c r="F45" s="85">
        <v>13.48</v>
      </c>
      <c r="G45" s="85">
        <v>0</v>
      </c>
      <c r="H45" s="85">
        <v>0</v>
      </c>
    </row>
    <row r="46" spans="1:22" s="2" customFormat="1" ht="18.95" customHeight="1">
      <c r="A46" s="207" t="s">
        <v>17</v>
      </c>
      <c r="B46" s="208"/>
      <c r="C46" s="209"/>
      <c r="D46" s="84"/>
      <c r="E46" s="137">
        <f>SUM(E35:E45)</f>
        <v>724.3</v>
      </c>
      <c r="F46" s="137">
        <f>SUM(F35:F45)</f>
        <v>93.234999999999999</v>
      </c>
      <c r="G46" s="137">
        <f>SUM(G35:G45)</f>
        <v>25.932999999999996</v>
      </c>
      <c r="H46" s="137">
        <f>SUM(H35:H45)</f>
        <v>29.548000000000002</v>
      </c>
      <c r="J46" s="7"/>
      <c r="K46" s="8"/>
      <c r="L46" s="8"/>
      <c r="M46" s="8"/>
      <c r="N46" s="8"/>
      <c r="O46" s="8"/>
    </row>
    <row r="47" spans="1:22" ht="30">
      <c r="A47" s="196" t="s">
        <v>0</v>
      </c>
      <c r="B47" s="196"/>
      <c r="C47" s="194"/>
      <c r="D47" s="194"/>
      <c r="E47" s="52"/>
      <c r="F47" s="52"/>
      <c r="G47" s="52"/>
      <c r="H47" s="52"/>
    </row>
    <row r="48" spans="1:22" ht="30">
      <c r="A48" s="53" t="str">
        <f>A7</f>
        <v>17. nädal</v>
      </c>
      <c r="B48" s="54">
        <f>(B7)+3</f>
        <v>46135</v>
      </c>
      <c r="C48" s="195"/>
      <c r="D48" s="195"/>
      <c r="E48" s="55"/>
      <c r="F48" s="52"/>
      <c r="G48" s="52"/>
      <c r="H48" s="52"/>
    </row>
    <row r="49" spans="1:16" ht="50.1" customHeight="1">
      <c r="A49" s="81" t="s">
        <v>35</v>
      </c>
      <c r="B49" s="116" t="s">
        <v>2</v>
      </c>
      <c r="C49" s="116" t="s">
        <v>3</v>
      </c>
      <c r="D49" s="117" t="s">
        <v>4</v>
      </c>
      <c r="E49" s="117" t="s">
        <v>5</v>
      </c>
      <c r="F49" s="117" t="s">
        <v>6</v>
      </c>
      <c r="G49" s="117" t="s">
        <v>7</v>
      </c>
      <c r="H49" s="117" t="s">
        <v>8</v>
      </c>
    </row>
    <row r="50" spans="1:16" ht="35.1" customHeight="1">
      <c r="A50" s="93"/>
      <c r="B50" s="178" t="s">
        <v>80</v>
      </c>
      <c r="C50" s="173" t="s">
        <v>81</v>
      </c>
      <c r="D50" s="77">
        <v>250</v>
      </c>
      <c r="E50" s="77">
        <v>231</v>
      </c>
      <c r="F50" s="77">
        <v>13.4</v>
      </c>
      <c r="G50" s="77">
        <v>14.8</v>
      </c>
      <c r="H50" s="77">
        <v>10</v>
      </c>
    </row>
    <row r="51" spans="1:16" ht="35.1" customHeight="1">
      <c r="A51" s="89" t="s">
        <v>9</v>
      </c>
      <c r="B51" s="178" t="s">
        <v>128</v>
      </c>
      <c r="C51" s="173" t="s">
        <v>82</v>
      </c>
      <c r="D51" s="80">
        <v>50</v>
      </c>
      <c r="E51" s="77">
        <v>30.1</v>
      </c>
      <c r="F51" s="77">
        <v>1.51</v>
      </c>
      <c r="G51" s="77">
        <v>2.35</v>
      </c>
      <c r="H51" s="77">
        <v>0.36199999999999999</v>
      </c>
    </row>
    <row r="52" spans="1:16" ht="35.1" customHeight="1">
      <c r="A52" s="93"/>
      <c r="B52" s="182" t="s">
        <v>111</v>
      </c>
      <c r="C52" s="190" t="s">
        <v>112</v>
      </c>
      <c r="D52" s="84">
        <v>160</v>
      </c>
      <c r="E52" s="85">
        <v>184.96</v>
      </c>
      <c r="F52" s="85">
        <v>23.1</v>
      </c>
      <c r="G52" s="85">
        <v>7.25</v>
      </c>
      <c r="H52" s="85">
        <v>6.44</v>
      </c>
      <c r="J52" s="183"/>
      <c r="K52" s="184"/>
      <c r="L52" s="32"/>
      <c r="M52" s="26"/>
      <c r="N52" s="26"/>
      <c r="O52" s="26"/>
      <c r="P52" s="26"/>
    </row>
    <row r="53" spans="1:16" ht="35.1" customHeight="1">
      <c r="A53" s="91"/>
      <c r="B53" s="164" t="s">
        <v>13</v>
      </c>
      <c r="C53" s="86"/>
      <c r="D53" s="84">
        <v>50</v>
      </c>
      <c r="E53" s="85">
        <v>115</v>
      </c>
      <c r="F53" s="85">
        <v>25.1</v>
      </c>
      <c r="G53" s="85">
        <v>0.83</v>
      </c>
      <c r="H53" s="85">
        <v>3.94</v>
      </c>
    </row>
    <row r="54" spans="1:16" ht="35.1" customHeight="1">
      <c r="A54" s="92" t="s">
        <v>14</v>
      </c>
      <c r="B54" s="121" t="s">
        <v>69</v>
      </c>
      <c r="C54" s="86"/>
      <c r="D54" s="84">
        <v>50</v>
      </c>
      <c r="E54" s="85"/>
      <c r="F54" s="85"/>
      <c r="G54" s="85"/>
      <c r="H54" s="85"/>
    </row>
    <row r="55" spans="1:16" ht="35.1" customHeight="1">
      <c r="A55" s="92"/>
      <c r="B55" s="163" t="s">
        <v>49</v>
      </c>
      <c r="C55" s="172"/>
      <c r="D55" s="84">
        <v>100</v>
      </c>
      <c r="E55" s="85">
        <v>32.4</v>
      </c>
      <c r="F55" s="85">
        <v>5.6</v>
      </c>
      <c r="G55" s="85">
        <v>0.2</v>
      </c>
      <c r="H55" s="85">
        <v>0.6</v>
      </c>
    </row>
    <row r="56" spans="1:16" ht="18.95" customHeight="1">
      <c r="A56" s="207" t="s">
        <v>17</v>
      </c>
      <c r="B56" s="208"/>
      <c r="C56" s="209"/>
      <c r="D56" s="138"/>
      <c r="E56" s="139">
        <f>SUM(E50:E55)</f>
        <v>593.46</v>
      </c>
      <c r="F56" s="139">
        <f t="shared" ref="F56:H56" si="0">SUM(F50:F55)</f>
        <v>68.710000000000008</v>
      </c>
      <c r="G56" s="139">
        <f t="shared" si="0"/>
        <v>25.43</v>
      </c>
      <c r="H56" s="139">
        <f t="shared" si="0"/>
        <v>21.342000000000002</v>
      </c>
    </row>
    <row r="57" spans="1:16" ht="30">
      <c r="A57" s="196" t="s">
        <v>0</v>
      </c>
      <c r="B57" s="196"/>
      <c r="C57" s="194"/>
      <c r="D57" s="194"/>
      <c r="E57" s="52"/>
      <c r="F57" s="52"/>
      <c r="G57" s="52"/>
      <c r="H57" s="52"/>
    </row>
    <row r="58" spans="1:16" ht="30">
      <c r="A58" s="83" t="str">
        <f>A7</f>
        <v>17. nädal</v>
      </c>
      <c r="B58" s="54">
        <f>(B7)+4</f>
        <v>46136</v>
      </c>
      <c r="C58" s="195"/>
      <c r="D58" s="195"/>
      <c r="E58" s="55"/>
      <c r="F58" s="52"/>
      <c r="G58" s="52"/>
      <c r="H58" s="52"/>
    </row>
    <row r="59" spans="1:16" ht="50.1" customHeight="1">
      <c r="A59" s="81" t="s">
        <v>37</v>
      </c>
      <c r="B59" s="116" t="s">
        <v>2</v>
      </c>
      <c r="C59" s="116" t="s">
        <v>3</v>
      </c>
      <c r="D59" s="117" t="s">
        <v>4</v>
      </c>
      <c r="E59" s="117" t="s">
        <v>5</v>
      </c>
      <c r="F59" s="117" t="s">
        <v>6</v>
      </c>
      <c r="G59" s="117" t="s">
        <v>7</v>
      </c>
      <c r="H59" s="117" t="s">
        <v>8</v>
      </c>
    </row>
    <row r="60" spans="1:16" ht="25.5">
      <c r="A60" s="93"/>
      <c r="B60" s="180" t="s">
        <v>116</v>
      </c>
      <c r="C60" s="112" t="s">
        <v>131</v>
      </c>
      <c r="D60" s="85">
        <v>250</v>
      </c>
      <c r="E60" s="85">
        <v>376</v>
      </c>
      <c r="F60" s="85">
        <v>41.8</v>
      </c>
      <c r="G60" s="85">
        <v>18</v>
      </c>
      <c r="H60" s="85">
        <v>10.4</v>
      </c>
    </row>
    <row r="61" spans="1:16" ht="25.5">
      <c r="A61" s="89" t="s">
        <v>9</v>
      </c>
      <c r="B61" s="113" t="s">
        <v>129</v>
      </c>
      <c r="C61" s="112" t="s">
        <v>130</v>
      </c>
      <c r="D61" s="103">
        <v>50</v>
      </c>
      <c r="E61" s="85">
        <v>61.7</v>
      </c>
      <c r="F61" s="85">
        <v>9.6199999999999992</v>
      </c>
      <c r="G61" s="85">
        <v>1.3</v>
      </c>
      <c r="H61" s="85">
        <v>2.25</v>
      </c>
    </row>
    <row r="62" spans="1:16" ht="25.5">
      <c r="A62" s="174"/>
      <c r="B62" s="176" t="s">
        <v>113</v>
      </c>
      <c r="C62" s="175" t="s">
        <v>114</v>
      </c>
      <c r="D62" s="80">
        <v>20</v>
      </c>
      <c r="E62" s="77">
        <v>8.98</v>
      </c>
      <c r="F62" s="77">
        <v>1.37</v>
      </c>
      <c r="G62" s="77">
        <v>0.22700000000000001</v>
      </c>
      <c r="H62" s="77">
        <v>0.249</v>
      </c>
    </row>
    <row r="63" spans="1:16" ht="37.5" customHeight="1">
      <c r="A63" s="177"/>
      <c r="B63" s="111" t="s">
        <v>61</v>
      </c>
      <c r="C63" s="114" t="s">
        <v>68</v>
      </c>
      <c r="D63" s="84">
        <v>100</v>
      </c>
      <c r="E63" s="85">
        <v>18.5</v>
      </c>
      <c r="F63" s="85">
        <v>1.5</v>
      </c>
      <c r="G63" s="85">
        <v>0.37</v>
      </c>
      <c r="H63" s="85">
        <v>1.63</v>
      </c>
      <c r="I63" s="3"/>
      <c r="J63" s="3"/>
      <c r="K63" s="3"/>
      <c r="L63" s="3"/>
    </row>
    <row r="64" spans="1:16" ht="30.75" customHeight="1">
      <c r="A64" s="177"/>
      <c r="B64" s="170" t="s">
        <v>115</v>
      </c>
      <c r="C64" s="114"/>
      <c r="D64" s="84">
        <v>100</v>
      </c>
      <c r="E64" s="85">
        <v>43.9</v>
      </c>
      <c r="F64" s="85">
        <v>6.35</v>
      </c>
      <c r="G64" s="85">
        <v>0.63300000000000001</v>
      </c>
      <c r="H64" s="85">
        <v>1.6</v>
      </c>
    </row>
    <row r="65" spans="1:8" ht="35.1" customHeight="1">
      <c r="A65" s="177"/>
      <c r="B65" s="166" t="s">
        <v>11</v>
      </c>
      <c r="C65" s="167" t="s">
        <v>64</v>
      </c>
      <c r="D65" s="84">
        <v>10</v>
      </c>
      <c r="E65" s="85">
        <v>70.5</v>
      </c>
      <c r="F65" s="85">
        <v>0.06</v>
      </c>
      <c r="G65" s="85">
        <v>7.92</v>
      </c>
      <c r="H65" s="85">
        <v>0.02</v>
      </c>
    </row>
    <row r="66" spans="1:8" ht="35.1" customHeight="1">
      <c r="A66" s="177"/>
      <c r="B66" s="164" t="s">
        <v>12</v>
      </c>
      <c r="C66" s="168" t="s">
        <v>56</v>
      </c>
      <c r="D66" s="84">
        <v>15</v>
      </c>
      <c r="E66" s="85">
        <v>91.8</v>
      </c>
      <c r="F66" s="85">
        <v>0.23</v>
      </c>
      <c r="G66" s="85">
        <v>8.01</v>
      </c>
      <c r="H66" s="85">
        <v>3.83</v>
      </c>
    </row>
    <row r="67" spans="1:8" ht="35.1" customHeight="1">
      <c r="A67" s="177"/>
      <c r="B67" s="164" t="s">
        <v>13</v>
      </c>
      <c r="C67" s="86"/>
      <c r="D67" s="84">
        <v>50</v>
      </c>
      <c r="E67" s="85">
        <v>115</v>
      </c>
      <c r="F67" s="85">
        <v>25.1</v>
      </c>
      <c r="G67" s="85">
        <v>0.83</v>
      </c>
      <c r="H67" s="85">
        <v>3.94</v>
      </c>
    </row>
    <row r="68" spans="1:8" ht="35.1" customHeight="1">
      <c r="A68" s="79" t="s">
        <v>14</v>
      </c>
      <c r="B68" s="121" t="s">
        <v>69</v>
      </c>
      <c r="C68" s="87"/>
      <c r="D68" s="84">
        <v>50</v>
      </c>
      <c r="E68" s="85"/>
      <c r="F68" s="85"/>
      <c r="G68" s="85"/>
      <c r="H68" s="85"/>
    </row>
    <row r="69" spans="1:8" ht="35.1" customHeight="1">
      <c r="A69" s="92"/>
      <c r="B69" s="164" t="s">
        <v>34</v>
      </c>
      <c r="C69" s="86"/>
      <c r="D69" s="84">
        <v>100</v>
      </c>
      <c r="E69" s="85">
        <v>40</v>
      </c>
      <c r="F69" s="85">
        <v>9.24</v>
      </c>
      <c r="G69" s="85">
        <v>0</v>
      </c>
      <c r="H69" s="85">
        <v>0.3</v>
      </c>
    </row>
    <row r="70" spans="1:8" ht="18.95" customHeight="1">
      <c r="A70" s="207" t="s">
        <v>17</v>
      </c>
      <c r="B70" s="208"/>
      <c r="C70" s="209"/>
      <c r="D70" s="143"/>
      <c r="E70" s="144">
        <f>SUM(E60:E69)</f>
        <v>826.37999999999988</v>
      </c>
      <c r="F70" s="144">
        <f>SUM(F60:F69)</f>
        <v>95.27</v>
      </c>
      <c r="G70" s="144">
        <f>SUM(G60:G69)</f>
        <v>37.29</v>
      </c>
      <c r="H70" s="144">
        <f>SUM(H60:H69)</f>
        <v>24.219000000000001</v>
      </c>
    </row>
    <row r="71" spans="1:8" ht="18.95" customHeight="1">
      <c r="A71" s="210" t="s">
        <v>40</v>
      </c>
      <c r="B71" s="211"/>
      <c r="C71" s="211"/>
      <c r="D71" s="212"/>
      <c r="E71" s="145">
        <f>AVERAGE(E70,E56,E46,E31,E20)</f>
        <v>717.19799999999998</v>
      </c>
      <c r="F71" s="23">
        <f>AVERAGE(F70,F56,F46,F31,F20)</f>
        <v>89.798000000000016</v>
      </c>
      <c r="G71" s="23">
        <f>AVERAGE(G70,G56,G46,G31,G20)</f>
        <v>26.5899</v>
      </c>
      <c r="H71" s="23">
        <f>AVERAGE(H70,H56,H46,H31,H20)</f>
        <v>24.289000000000001</v>
      </c>
    </row>
    <row r="72" spans="1:8" ht="18.95" customHeight="1">
      <c r="A72" s="57"/>
      <c r="B72" s="58"/>
      <c r="C72" s="213" t="s">
        <v>41</v>
      </c>
      <c r="D72" s="214"/>
      <c r="E72" s="146"/>
      <c r="F72" s="147">
        <f>F71*4/E71*100</f>
        <v>50.082682885339899</v>
      </c>
      <c r="G72" s="147">
        <f>G71*9/E71*100</f>
        <v>33.367229133377393</v>
      </c>
      <c r="H72" s="147">
        <f>H71*4/E71*100</f>
        <v>13.546607770796909</v>
      </c>
    </row>
    <row r="73" spans="1:8" ht="18.95" customHeight="1">
      <c r="A73" s="60"/>
      <c r="B73" s="61"/>
      <c r="C73" s="215" t="s">
        <v>42</v>
      </c>
      <c r="D73" s="216"/>
      <c r="E73" s="146" t="s">
        <v>43</v>
      </c>
      <c r="F73" s="147" t="s">
        <v>44</v>
      </c>
      <c r="G73" s="147" t="s">
        <v>45</v>
      </c>
      <c r="H73" s="147" t="s">
        <v>46</v>
      </c>
    </row>
    <row r="74" spans="1:8" ht="18.95" customHeight="1">
      <c r="A74" s="217" t="s">
        <v>18</v>
      </c>
      <c r="B74" s="217"/>
      <c r="C74" s="217"/>
      <c r="D74" s="217"/>
      <c r="E74" s="217"/>
      <c r="F74" s="217"/>
      <c r="G74" s="217"/>
      <c r="H74" s="217"/>
    </row>
    <row r="75" spans="1:8" ht="18.95" customHeight="1">
      <c r="A75" s="197" t="s">
        <v>19</v>
      </c>
      <c r="B75" s="198"/>
      <c r="C75" s="198"/>
      <c r="D75" s="198"/>
      <c r="E75" s="198"/>
      <c r="F75" s="198"/>
      <c r="G75" s="198"/>
      <c r="H75" s="199"/>
    </row>
    <row r="76" spans="1:8" ht="18.95" customHeight="1">
      <c r="A76" s="200" t="s">
        <v>47</v>
      </c>
      <c r="B76" s="201"/>
      <c r="C76" s="201"/>
      <c r="D76" s="201"/>
      <c r="E76" s="201"/>
      <c r="F76" s="201"/>
      <c r="G76" s="201"/>
      <c r="H76" s="202"/>
    </row>
    <row r="77" spans="1:8" ht="18.95" customHeight="1">
      <c r="A77" s="203" t="s">
        <v>20</v>
      </c>
      <c r="B77" s="204"/>
      <c r="C77" s="204"/>
      <c r="D77" s="204"/>
      <c r="E77" s="204"/>
      <c r="F77" s="204"/>
      <c r="G77" s="204"/>
      <c r="H77" s="205"/>
    </row>
    <row r="78" spans="1:8" ht="18.95" customHeight="1">
      <c r="A78" s="203" t="s">
        <v>21</v>
      </c>
      <c r="B78" s="204"/>
      <c r="C78" s="204"/>
      <c r="D78" s="204"/>
      <c r="E78" s="204"/>
      <c r="F78" s="204"/>
      <c r="G78" s="204"/>
      <c r="H78" s="205"/>
    </row>
    <row r="79" spans="1:8" ht="18.95" customHeight="1">
      <c r="A79" s="203" t="s">
        <v>22</v>
      </c>
      <c r="B79" s="204"/>
      <c r="C79" s="204"/>
      <c r="D79" s="204"/>
      <c r="E79" s="204"/>
      <c r="F79" s="204"/>
      <c r="G79" s="204"/>
      <c r="H79" s="205"/>
    </row>
    <row r="80" spans="1:8" ht="18.95" customHeight="1">
      <c r="A80" s="206" t="s">
        <v>23</v>
      </c>
      <c r="B80" s="206"/>
      <c r="C80" s="206"/>
      <c r="D80" s="206"/>
      <c r="E80" s="206"/>
      <c r="F80" s="206"/>
      <c r="G80" s="206"/>
      <c r="H80" s="206"/>
    </row>
    <row r="81" spans="1:8" ht="18.95" customHeight="1">
      <c r="A81" s="50" t="s">
        <v>24</v>
      </c>
      <c r="B81" s="10" t="s">
        <v>25</v>
      </c>
      <c r="C81" s="15"/>
      <c r="D81" s="15"/>
      <c r="E81" s="16"/>
      <c r="F81" s="16"/>
      <c r="G81" s="16"/>
      <c r="H81" s="51"/>
    </row>
    <row r="82" spans="1:8" ht="18.95" customHeight="1">
      <c r="A82" s="11" t="s">
        <v>26</v>
      </c>
      <c r="B82" s="12" t="s">
        <v>27</v>
      </c>
      <c r="C82" s="17"/>
      <c r="D82" s="17"/>
      <c r="E82" s="18"/>
      <c r="F82" s="18"/>
      <c r="G82" s="18"/>
      <c r="H82" s="19"/>
    </row>
    <row r="83" spans="1:8" ht="18.95" customHeight="1">
      <c r="A83" s="13" t="s">
        <v>28</v>
      </c>
      <c r="B83" s="14" t="s">
        <v>29</v>
      </c>
      <c r="C83" s="20"/>
      <c r="D83" s="20"/>
      <c r="E83" s="21"/>
      <c r="F83" s="21"/>
      <c r="G83" s="21"/>
      <c r="H83" s="22"/>
    </row>
    <row r="84" spans="1:8" ht="18.95" customHeight="1">
      <c r="A84" s="191" t="s">
        <v>30</v>
      </c>
      <c r="B84" s="191"/>
      <c r="C84" s="191"/>
      <c r="D84" s="191"/>
      <c r="E84" s="191"/>
      <c r="F84" s="191"/>
      <c r="G84" s="191"/>
      <c r="H84" s="191"/>
    </row>
    <row r="85" spans="1:8">
      <c r="A85" s="192" t="s">
        <v>31</v>
      </c>
      <c r="B85" s="193"/>
      <c r="C85" s="131"/>
      <c r="D85" s="131"/>
      <c r="E85" s="131"/>
      <c r="F85" s="131"/>
      <c r="G85" s="131"/>
      <c r="H85" s="132"/>
    </row>
  </sheetData>
  <mergeCells count="32">
    <mergeCell ref="D57:D58"/>
    <mergeCell ref="A57:B57"/>
    <mergeCell ref="C57:C58"/>
    <mergeCell ref="A1:B5"/>
    <mergeCell ref="D1:D7"/>
    <mergeCell ref="A6:B6"/>
    <mergeCell ref="A20:C20"/>
    <mergeCell ref="A31:C31"/>
    <mergeCell ref="C21:C22"/>
    <mergeCell ref="C1:C7"/>
    <mergeCell ref="D47:D48"/>
    <mergeCell ref="A47:B47"/>
    <mergeCell ref="C47:C48"/>
    <mergeCell ref="D32:D33"/>
    <mergeCell ref="A32:B32"/>
    <mergeCell ref="A46:C46"/>
    <mergeCell ref="A84:H84"/>
    <mergeCell ref="A85:B85"/>
    <mergeCell ref="D21:D22"/>
    <mergeCell ref="A21:B21"/>
    <mergeCell ref="A75:H75"/>
    <mergeCell ref="A76:H76"/>
    <mergeCell ref="A77:H77"/>
    <mergeCell ref="A78:H78"/>
    <mergeCell ref="A79:H79"/>
    <mergeCell ref="A80:H80"/>
    <mergeCell ref="A56:C56"/>
    <mergeCell ref="A70:C70"/>
    <mergeCell ref="A71:D71"/>
    <mergeCell ref="C72:D72"/>
    <mergeCell ref="C73:D73"/>
    <mergeCell ref="A74:H74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01a4f5-800b-44fa-bf5f-bc261db538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D7D9C9C6800C459C338440858678F6" ma:contentTypeVersion="14" ma:contentTypeDescription="Create a new document." ma:contentTypeScope="" ma:versionID="a46547713f83707471ea48212644471d">
  <xsd:schema xmlns:xsd="http://www.w3.org/2001/XMLSchema" xmlns:xs="http://www.w3.org/2001/XMLSchema" xmlns:p="http://schemas.microsoft.com/office/2006/metadata/properties" xmlns:ns3="6701a4f5-800b-44fa-bf5f-bc261db538fe" xmlns:ns4="f671aa42-d00e-4959-96d4-a1ad1e0c3285" targetNamespace="http://schemas.microsoft.com/office/2006/metadata/properties" ma:root="true" ma:fieldsID="fb92c864515e9b37e533de5ffd42f618" ns3:_="" ns4:_="">
    <xsd:import namespace="6701a4f5-800b-44fa-bf5f-bc261db538fe"/>
    <xsd:import namespace="f671aa42-d00e-4959-96d4-a1ad1e0c32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1a4f5-800b-44fa-bf5f-bc261db53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aa42-d00e-4959-96d4-a1ad1e0c328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EAF19-70DD-45BE-84FC-9E489F964AD3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671aa42-d00e-4959-96d4-a1ad1e0c3285"/>
    <ds:schemaRef ds:uri="6701a4f5-800b-44fa-bf5f-bc261db538f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E5F626-53CF-45F1-AD89-CAE7D0FB7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2E13DF-1E3D-4FAA-8F06-3298CF4D3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1a4f5-800b-44fa-bf5f-bc261db538fe"/>
    <ds:schemaRef ds:uri="f671aa42-d00e-4959-96d4-a1ad1e0c3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2</vt:i4>
      </vt:variant>
    </vt:vector>
  </HeadingPairs>
  <TitlesOfParts>
    <vt:vector size="4" baseType="lpstr">
      <vt:lpstr>II nädal</vt:lpstr>
      <vt:lpstr>IV nädal</vt:lpstr>
      <vt:lpstr>'II nädal'!Prindiala</vt:lpstr>
      <vt:lpstr>'IV nädal'!Prindiala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Kaido Kasak</cp:lastModifiedBy>
  <cp:revision/>
  <cp:lastPrinted>2026-03-26T08:10:50Z</cp:lastPrinted>
  <dcterms:created xsi:type="dcterms:W3CDTF">2025-06-09T08:54:09Z</dcterms:created>
  <dcterms:modified xsi:type="dcterms:W3CDTF">2026-04-04T09:29:38Z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0x010100A9D7D9C9C6800C459C338440858678F6</vt:lpwstr>
  </property>
</Properties>
</file>